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tabRatio="898" firstSheet="19" activeTab="30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一般公共预算基本支出表" sheetId="76" r:id="rId29"/>
    <sheet name="部门整体绩效目标申报表" sheetId="77" r:id="rId30"/>
    <sheet name="专项资金绩效目标申报表" sheetId="78" r:id="rId31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28">一般公共预算基本支出表!$A$1:$E$7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28">一般公共预算基本支出表!$1:$7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<sst xmlns="http://schemas.openxmlformats.org/spreadsheetml/2006/main" count="3237" uniqueCount="438">
  <si>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</si>
  <si>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</si>
  <si>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</si>
  <si>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</si>
  <si>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</si>
  <si>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</si>
  <si>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</si>
  <si>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</si>
  <si>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</si>
  <si>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</si>
  <si>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</si>
  <si>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</si>
  <si>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</si>
  <si>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</si>
  <si>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</si>
  <si>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</si>
  <si>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</si>
  <si>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</si>
  <si>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</si>
  <si>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</si>
  <si>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</si>
  <si>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</si>
  <si>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</si>
  <si>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</si>
  <si>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</si>
  <si>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</si>
  <si>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</si>
  <si>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</si>
  <si>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</si>
  <si>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</si>
  <si>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</si>
  <si>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</si>
  <si>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</si>
  <si>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</si>
  <si>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</si>
  <si>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</si>
  <si>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</si>
  <si>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</si>
  <si>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</si>
  <si>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</si>
  <si>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</si>
  <si>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</si>
  <si>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</si>
  <si>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</si>
  <si>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</si>
  <si>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</si>
  <si>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</si>
  <si>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</si>
  <si>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</si>
  <si>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</si>
  <si>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</si>
  <si>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</si>
  <si>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</si>
  <si>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</si>
  <si>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</si>
  <si>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</si>
  <si>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</si>
  <si>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</si>
  <si>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</si>
  <si>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</si>
  <si>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</si>
  <si>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</si>
  <si>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</si>
  <si>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</si>
  <si>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</si>
  <si>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</si>
  <si>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</si>
  <si>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</si>
  <si>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</si>
  <si>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</si>
  <si>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</si>
  <si>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</si>
  <si>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</si>
  <si>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</si>
  <si>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</si>
  <si>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</si>
  <si>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</si>
  <si>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</si>
  <si>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</si>
  <si>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</si>
  <si>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</si>
  <si>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</si>
  <si>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</si>
  <si>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</si>
  <si>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</si>
  <si>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</si>
  <si>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</si>
  <si>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</si>
  <si>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</si>
  <si>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</si>
  <si>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</si>
  <si>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</si>
  <si>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</si>
  <si>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[603001]</t>
  </si>
  <si>
    <t>凤凰乡人民政府</t>
  </si>
  <si>
    <t>[603002]</t>
  </si>
  <si>
    <t>区凤凰乡农业综合服务中心</t>
  </si>
  <si>
    <t>[603003]</t>
  </si>
  <si>
    <t>凤凰乡社会事务和公共文化管理站</t>
  </si>
  <si>
    <t>[603004]</t>
  </si>
  <si>
    <t>凤凰乡经济发展站</t>
  </si>
  <si>
    <t>[603005]</t>
  </si>
  <si>
    <t>凤凰乡经营管理站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</si>
  <si>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</si>
  <si>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</si>
  <si>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</si>
  <si>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</si>
  <si>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</si>
  <si>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</si>
  <si>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</si>
  <si>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</si>
  <si>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</si>
  <si>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03</t>
  </si>
  <si>
    <t>01</t>
  </si>
  <si>
    <t>603001</t>
  </si>
  <si>
    <t>行政运行</t>
  </si>
  <si>
    <t>99</t>
  </si>
  <si>
    <t>其他政府办公厅（室）及相关机构事务支出</t>
  </si>
  <si>
    <t>05</t>
  </si>
  <si>
    <t>其他统计信息事务支出</t>
  </si>
  <si>
    <t>07</t>
  </si>
  <si>
    <t>其他税收事务支出</t>
  </si>
  <si>
    <t>204</t>
  </si>
  <si>
    <t>06</t>
  </si>
  <si>
    <t>其他司法支出</t>
  </si>
  <si>
    <t>213</t>
  </si>
  <si>
    <t>其他水利支出</t>
  </si>
  <si>
    <t>对村民委员会和村党支部的补助</t>
  </si>
  <si>
    <t>221</t>
  </si>
  <si>
    <t>农村危房改造</t>
  </si>
  <si>
    <t>603002</t>
  </si>
  <si>
    <t>事业运行</t>
  </si>
  <si>
    <t>603003</t>
  </si>
  <si>
    <t>603004</t>
  </si>
  <si>
    <t>603005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</si>
  <si>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</si>
  <si>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</si>
  <si>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</si>
  <si>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</si>
  <si>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</si>
  <si>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</si>
  <si>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</si>
  <si>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</si>
  <si>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</si>
  <si>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</si>
  <si>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</si>
  <si>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</si>
  <si>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</si>
  <si>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</si>
  <si>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</si>
  <si>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</si>
  <si>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</si>
  <si>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</si>
  <si>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</si>
  <si>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基本工资</t>
  </si>
  <si>
    <t>津贴补贴</t>
  </si>
  <si>
    <t>年终奖</t>
  </si>
  <si>
    <t>伙食补助费</t>
  </si>
  <si>
    <t>社会保障缴费</t>
  </si>
  <si>
    <t>住房公积金</t>
  </si>
  <si>
    <t>工会工作经费</t>
  </si>
  <si>
    <t>防汛工作经费</t>
  </si>
  <si>
    <t>环境卫生整治经费</t>
  </si>
  <si>
    <t>上解屈财年终奖</t>
  </si>
  <si>
    <t>乡镇退休代干津贴</t>
  </si>
  <si>
    <t>上解屈财事业编人员经费</t>
  </si>
  <si>
    <t>上解屈财经营田租赁费</t>
  </si>
  <si>
    <t>统计工作经费</t>
  </si>
  <si>
    <t>产业扶持资金</t>
  </si>
  <si>
    <t>司法综治工作经费</t>
  </si>
  <si>
    <t>水利工作经费</t>
  </si>
  <si>
    <t>村级组织运转经费</t>
  </si>
  <si>
    <t>危改工作经费</t>
  </si>
  <si>
    <t>绩效工资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</si>
  <si>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</si>
  <si>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</si>
  <si>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</si>
  <si>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</si>
  <si>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</si>
  <si>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</si>
  <si>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</si>
  <si>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</si>
  <si>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</si>
  <si>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</si>
  <si>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</si>
  <si>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</si>
  <si>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</si>
  <si>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</si>
  <si>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</si>
  <si>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</si>
  <si>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</si>
  <si>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其他工资福利支出</t>
  </si>
  <si>
    <t>规范性公务员津补贴</t>
  </si>
  <si>
    <t>特殊岗位津贴</t>
  </si>
  <si>
    <t>津贴补贴提标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</si>
  <si>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</si>
  <si>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</si>
  <si>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</si>
  <si>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</si>
  <si>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</si>
  <si>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</si>
  <si>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</si>
  <si>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</si>
  <si>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</si>
  <si>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</si>
  <si>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</si>
  <si>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</si>
  <si>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</si>
  <si>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</si>
  <si>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</si>
  <si>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</si>
  <si>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</si>
  <si>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</si>
  <si>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</si>
  <si>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</si>
  <si>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</si>
  <si>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</si>
  <si>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</si>
  <si>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</si>
  <si>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</si>
  <si>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</si>
  <si>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</si>
  <si>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</si>
  <si>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</si>
  <si>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</si>
  <si>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</si>
  <si>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</si>
  <si>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</si>
  <si>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</si>
  <si>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</si>
  <si>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</si>
  <si>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</si>
  <si>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</si>
  <si>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50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</si>
  <si>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</si>
  <si>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</si>
  <si>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</si>
  <si>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</si>
  <si>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</si>
  <si>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</si>
  <si>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</si>
  <si>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</si>
  <si>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</si>
  <si>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</si>
  <si>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</si>
  <si>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</si>
  <si>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</si>
  <si>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</si>
  <si>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</si>
  <si>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</si>
  <si>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</si>
  <si>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</si>
  <si>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</si>
  <si>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</si>
  <si>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</si>
  <si>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</si>
  <si>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</si>
  <si>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</si>
  <si>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</si>
  <si>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</si>
  <si>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</si>
  <si>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</si>
  <si>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</si>
  <si>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</si>
  <si>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</si>
  <si>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</si>
  <si>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</si>
  <si>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</si>
  <si>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</si>
  <si>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</si>
  <si>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</si>
  <si>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</si>
  <si>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</si>
  <si>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</si>
  <si>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</si>
  <si>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</si>
  <si>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</si>
  <si>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</si>
  <si>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</si>
  <si>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</si>
  <si>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</si>
  <si>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</si>
  <si>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</si>
  <si>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</si>
  <si>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</si>
  <si>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2010599</t>
  </si>
  <si>
    <t>2010799</t>
  </si>
  <si>
    <t>2040699</t>
  </si>
  <si>
    <t>2010399</t>
  </si>
  <si>
    <t>1014400</t>
  </si>
  <si>
    <t>2130399</t>
  </si>
  <si>
    <t>2130705</t>
  </si>
  <si>
    <t>2210105</t>
  </si>
  <si>
    <t>表-22</t>
  </si>
  <si>
    <t>政府性基金拨款支出预算表</t>
  </si>
  <si>
    <t>0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</si>
  <si>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</si>
  <si>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</si>
  <si>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</si>
  <si>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</si>
  <si>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</si>
  <si>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</si>
  <si>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</si>
  <si>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</si>
  <si>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</si>
  <si>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</si>
  <si>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</si>
  <si>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</si>
  <si>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</si>
  <si>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</si>
  <si>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</si>
  <si>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</si>
  <si>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</si>
  <si>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</si>
  <si>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</si>
  <si>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</si>
  <si>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</si>
  <si>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</si>
  <si>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表-31</t>
  </si>
  <si>
    <t>一般公共预算基本支出表</t>
  </si>
  <si>
    <t>政府经济科目</t>
  </si>
  <si>
    <t>科目名称</t>
  </si>
  <si>
    <t>人员经费</t>
  </si>
  <si>
    <t>公用经费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</si>
  <si>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</si>
  <si>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</si>
  <si>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</t>
    </r>
    <r>
      <rPr>
        <b/>
        <sz val="16"/>
        <rFont val="仿宋_GB2312"/>
        <charset val="134"/>
      </rPr>
      <t>年度）</t>
    </r>
  </si>
  <si>
    <t xml:space="preserve">    填报单位（盖章）：凤凰乡人民政府</t>
  </si>
  <si>
    <t>单位负责人：</t>
  </si>
  <si>
    <t>周晓明</t>
  </si>
  <si>
    <t>部门基本信息</t>
  </si>
  <si>
    <t>预算单位</t>
  </si>
  <si>
    <t>绩效管理
联络员</t>
  </si>
  <si>
    <t>刘颖</t>
  </si>
  <si>
    <t xml:space="preserve"> 联系电话</t>
  </si>
  <si>
    <t>人员编制数</t>
  </si>
  <si>
    <t xml:space="preserve"> 实有人数</t>
  </si>
  <si>
    <t>部门职能
职责概述</t>
  </si>
  <si>
    <t xml:space="preserve">1、负责乡镇财政预决算编制、预算执行、预算调整和预算内外收支管理；
2、负责乡镇政府预算单位的财务管理和核算；
3、负责乡镇涉农及社会保障等专户资金的管理和核算；
4、负责村级资金专户存储、核拨和监督管理；
5、负责各项农民补贴的核定和兑付工作；
6、负责耕地占用税、契税和非税收入的征收管理；
7、负责人口与计划生育的保健医疗等各项服务。
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</si>
  <si>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</si>
  <si>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</si>
  <si>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</si>
  <si>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</si>
  <si>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</si>
  <si>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</si>
  <si>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</si>
  <si>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</si>
  <si>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</si>
  <si>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</si>
  <si>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</si>
  <si>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目标1：按要求做好年度预算与决算工作，乡镇经济指标顺利完成。                                                                                                        目标2：加强资金管理，财政资金管理环节畅通，监督机制完备，确保资金安全。                                                                          目标3：严格按照中央“八项”规定，上级规章制度，执行好政府采购、控制“三公经费”的支出。                                                                                                   目标4：严格党内组织生活，指导、帮助基层开展党建工作。                                                            目标5：确保辖区和谐稳定，积极开展法制宣传、法律服务活动，调解矛盾纠纷，提高村民法律意识,为辖区经济发展保驾护航 。                                                                                                   目标6：加强环境综合整治工作，改善辖区容貌、垃圾的清理。                                                                                                                                                                                                                                                                            目标7：做好辖区安全工作，加强宣传和培训，提高业务水平和综合检查能力，加强安全隐患排查和监督，杜绝安全事故发生。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</si>
  <si>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</si>
  <si>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</si>
  <si>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</si>
  <si>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</si>
  <si>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</si>
  <si>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</si>
  <si>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</si>
  <si>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1、保障乡镇在职人员的正常办公、生活秩序。                       2、做好“三公”经费年初预算支出，厉行节约工作。</t>
  </si>
  <si>
    <t>100%            100%</t>
  </si>
  <si>
    <t>质量指标</t>
  </si>
  <si>
    <t>1、基本满足在职人员和退休的正常办公、生活要求。           2、按工作计划，按时按质完成工作任务。                     3、维护社会稳定，实现社会的长治久安，提高人民群众生活水平</t>
  </si>
  <si>
    <t>100%             96%              95%</t>
  </si>
  <si>
    <t>时效指标</t>
  </si>
  <si>
    <t>1、2019年度完成各项资金支付进度，保障乡镇各项工作顺利开展、工资薪金按时发放，民生得到保障。                       2、维护社会稳定，提高人民群众生活水平。</t>
  </si>
  <si>
    <t>96%              99%</t>
  </si>
  <si>
    <t>效益指标
（预期可能实现的效益，包括经济效益、社会效益、环境效益、可持续影响以及服务对象满意度等）</t>
  </si>
  <si>
    <t>经济效益</t>
  </si>
  <si>
    <t>1、保证预算顺利进行，促进辖区经济发展，完成辖区各项经济指标。                         2、严格监督行政审批、政府采购工作。</t>
  </si>
  <si>
    <t>95%              95%</t>
  </si>
  <si>
    <t>社会效益</t>
  </si>
  <si>
    <t>1、加强财务管理制度，完善体制                          2、合理使用资金，维护社会稳定，实现社会和谐发展。</t>
  </si>
  <si>
    <t>96%              95%</t>
  </si>
  <si>
    <t>环境效益</t>
  </si>
  <si>
    <t>建立长效机制，为居民提供良好的生活环境，促进社会可持续健康发展。</t>
  </si>
  <si>
    <t>可持续影响</t>
  </si>
  <si>
    <t>提高辖区人民生活质量。</t>
  </si>
  <si>
    <t>服务对象满意度</t>
  </si>
  <si>
    <t>村民满意度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</si>
  <si>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</si>
  <si>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</si>
  <si>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</si>
  <si>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</si>
  <si>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</si>
  <si>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</si>
  <si>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单位负责人：周晓明</t>
  </si>
  <si>
    <t>项目基本情况</t>
  </si>
  <si>
    <t>项目名称</t>
  </si>
  <si>
    <t>2019年度环境卫生整治、防汛、引税等工作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</si>
  <si>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</si>
  <si>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</si>
  <si>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</si>
  <si>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</si>
  <si>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2019年1月至12月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</si>
  <si>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</si>
  <si>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</si>
  <si>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√ </t>
  </si>
  <si>
    <t>项目概况</t>
  </si>
  <si>
    <t>开展2019年度环境卫生整治、防汛、引税等工作</t>
  </si>
  <si>
    <t>项目立项
依据</t>
  </si>
  <si>
    <t>乡政府工作职能职责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</si>
  <si>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</si>
  <si>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</si>
  <si>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</si>
  <si>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</si>
  <si>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</si>
  <si>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</si>
  <si>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</si>
  <si>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</si>
  <si>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</si>
  <si>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</si>
  <si>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</si>
  <si>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</si>
  <si>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</si>
  <si>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</si>
  <si>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</si>
  <si>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制定了《凤凰乡人民政府财务管理制度》</t>
  </si>
  <si>
    <t>项目年度实施进度计划</t>
  </si>
  <si>
    <t>项目实施内容</t>
  </si>
  <si>
    <t>开始时间</t>
  </si>
  <si>
    <t>结束时间</t>
  </si>
  <si>
    <t>1、工会、防汛、统计、司法、水利、危改</t>
  </si>
  <si>
    <t>2、环境卫生整治</t>
  </si>
  <si>
    <t>3、产业扶持、上解经营田收益</t>
  </si>
  <si>
    <t>项目年度绩效目标情况</t>
  </si>
  <si>
    <t>长期绩效目标</t>
  </si>
  <si>
    <t xml:space="preserve">1：按要求做好年度预算与决算工作，乡镇经济指标顺利完成。                                                                                                        2：加强资金管理，财政资金管理环节畅通，监督机制完备，确保资金安全。                                                                          3：严格按照中央“八项”规定，上级规章制度，执行好政府采购、控制“三公经费”的支出。                                                                                                   4：严格党内组织生活，指导、帮助基层开展党建工作。                                                            </t>
  </si>
  <si>
    <t>本年度绩效目标</t>
  </si>
  <si>
    <t xml:space="preserve">1、确保辖区和谐稳定，积极开展法制宣传、法律服务活动，调解矛盾纠纷，提高村民法律意识,为辖区经济发展保驾护航 。                                                                                                   2、加强环境综合整治工作，改善辖区容貌、垃圾的清理。                                                                                                                                                                                                                                                                            3、做好辖区安全工作，加强宣传和培训，提高业务水平和综合检查能力，加强安全隐患排查和监督，杜绝安全事故发生。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</si>
  <si>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项目年度绩效指标</t>
  </si>
  <si>
    <t>产出
指标</t>
  </si>
  <si>
    <t xml:space="preserve">保障乡镇在职人员的正常办公、生活秩序。                       </t>
  </si>
  <si>
    <t>维护社会稳定，实现社会的长治久安，提高人民群众生活水平</t>
  </si>
  <si>
    <t>2019年度完成各项项目资金支付进度，保障乡镇各项工作顺利开展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</si>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</sst>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#,##0.00_ "/>
    <numFmt numFmtId="177" formatCode="0000"/>
    <numFmt numFmtId="178" formatCode="0.00_);[Red]\(0.00\)"/>
    <numFmt numFmtId="43" formatCode="_ * #,##0.00_ ;_ * \-#,##0.00_ ;_ * &quot;-&quot;??_ ;_ @_ "/>
    <numFmt numFmtId="179" formatCode="* #,##0.00;* \-#,##0.00;* &quot;&quot;??;@"/>
    <numFmt numFmtId="44" formatCode="_ &quot;￥&quot;* #,##0.00_ ;_ &quot;￥&quot;* \-#,##0.00_ ;_ &quot;￥&quot;* &quot;-&quot;??_ ;_ @_ "/>
    <numFmt numFmtId="180" formatCode="00"/>
    <numFmt numFmtId="41" formatCode="_ * #,##0_ ;_ * \-#,##0_ ;_ * &quot;-&quot;_ ;_ @_ "/>
    <numFmt numFmtId="181" formatCode="###,###,###,##0.00"/>
    <numFmt numFmtId="182" formatCode="0.00_ "/>
    <numFmt numFmtId="183" formatCode="#,##0.00_);[Red]\(#,##0.00\)"/>
  </numFmts>
  <fonts count="43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4"/>
      <name val="仿宋_GB2312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20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0" borderId="1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16" borderId="23" applyNumberFormat="0" applyAlignment="0" applyProtection="0">
      <alignment vertical="center"/>
    </xf>
    <xf numFmtId="0" fontId="34" fillId="16" borderId="20" applyNumberFormat="0" applyAlignment="0" applyProtection="0">
      <alignment vertical="center"/>
    </xf>
    <xf numFmtId="0" fontId="15" fillId="0" borderId="0">
      <alignment vertical="center"/>
    </xf>
    <xf numFmtId="0" fontId="32" fillId="13" borderId="19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/>
  </cellStyleXfs>
  <cellXfs count="538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64" applyNumberFormat="1" applyFont="1" applyFill="1" applyBorder="1" applyAlignment="1" applyProtection="1">
      <alignment horizontal="center" vertical="center" wrapText="1"/>
    </xf>
    <xf numFmtId="0" fontId="8" fillId="0" borderId="4" xfId="64" applyNumberFormat="1" applyFont="1" applyFill="1" applyBorder="1" applyAlignment="1" applyProtection="1">
      <alignment horizontal="center" vertical="center" wrapText="1"/>
    </xf>
    <xf numFmtId="0" fontId="8" fillId="0" borderId="11" xfId="64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2" xfId="56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5" fillId="0" borderId="0" xfId="60" applyFill="1" applyAlignment="1">
      <alignment vertical="center"/>
    </xf>
    <xf numFmtId="0" fontId="15" fillId="0" borderId="0" xfId="60">
      <alignment vertical="center"/>
    </xf>
    <xf numFmtId="0" fontId="8" fillId="0" borderId="0" xfId="60" applyFont="1" applyAlignment="1">
      <alignment horizontal="center" vertical="center" wrapText="1"/>
    </xf>
    <xf numFmtId="0" fontId="8" fillId="0" borderId="0" xfId="60" applyFont="1" applyAlignment="1">
      <alignment horizontal="right" vertical="center"/>
    </xf>
    <xf numFmtId="0" fontId="16" fillId="0" borderId="0" xfId="60" applyNumberFormat="1" applyFont="1" applyFill="1" applyAlignment="1" applyProtection="1">
      <alignment horizontal="center" vertical="center"/>
    </xf>
    <xf numFmtId="0" fontId="8" fillId="0" borderId="0" xfId="60" applyFont="1" applyFill="1" applyAlignment="1">
      <alignment horizontal="centerContinuous" vertical="center"/>
    </xf>
    <xf numFmtId="0" fontId="8" fillId="0" borderId="0" xfId="60" applyFont="1" applyAlignment="1">
      <alignment horizontal="right" vertical="center" wrapText="1"/>
    </xf>
    <xf numFmtId="0" fontId="8" fillId="2" borderId="3" xfId="60" applyFont="1" applyFill="1" applyBorder="1" applyAlignment="1">
      <alignment horizontal="center" vertical="center"/>
    </xf>
    <xf numFmtId="0" fontId="8" fillId="2" borderId="4" xfId="60" applyFont="1" applyFill="1" applyBorder="1" applyAlignment="1">
      <alignment horizontal="center" vertical="center"/>
    </xf>
    <xf numFmtId="0" fontId="8" fillId="2" borderId="2" xfId="60" applyNumberFormat="1" applyFont="1" applyFill="1" applyBorder="1" applyAlignment="1" applyProtection="1">
      <alignment horizontal="center" vertical="center"/>
    </xf>
    <xf numFmtId="0" fontId="8" fillId="2" borderId="12" xfId="60" applyNumberFormat="1" applyFont="1" applyFill="1" applyBorder="1" applyAlignment="1" applyProtection="1">
      <alignment horizontal="center" vertical="center" wrapText="1"/>
    </xf>
    <xf numFmtId="0" fontId="8" fillId="2" borderId="2" xfId="60" applyNumberFormat="1" applyFont="1" applyFill="1" applyBorder="1" applyAlignment="1" applyProtection="1">
      <alignment horizontal="center" vertical="center" wrapText="1"/>
    </xf>
    <xf numFmtId="0" fontId="8" fillId="2" borderId="14" xfId="60" applyNumberFormat="1" applyFont="1" applyFill="1" applyBorder="1" applyAlignment="1" applyProtection="1">
      <alignment horizontal="center" vertical="center" wrapText="1"/>
    </xf>
    <xf numFmtId="0" fontId="8" fillId="2" borderId="2" xfId="60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0" fontId="8" fillId="2" borderId="12" xfId="64" applyFont="1" applyFill="1" applyBorder="1" applyAlignment="1">
      <alignment horizontal="center" vertical="center" wrapText="1"/>
    </xf>
    <xf numFmtId="0" fontId="8" fillId="2" borderId="12" xfId="64" applyFont="1" applyFill="1" applyBorder="1" applyAlignment="1">
      <alignment vertical="center" wrapText="1"/>
    </xf>
    <xf numFmtId="0" fontId="8" fillId="2" borderId="2" xfId="64" applyFont="1" applyFill="1" applyBorder="1" applyAlignment="1">
      <alignment vertical="center" wrapText="1"/>
    </xf>
    <xf numFmtId="0" fontId="8" fillId="0" borderId="2" xfId="60" applyFont="1" applyFill="1" applyBorder="1" applyAlignment="1">
      <alignment vertical="center"/>
    </xf>
    <xf numFmtId="0" fontId="8" fillId="0" borderId="0" xfId="60" applyFont="1" applyFill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left" vertical="center" wrapText="1"/>
    </xf>
    <xf numFmtId="0" fontId="8" fillId="0" borderId="2" xfId="60" applyFont="1" applyBorder="1" applyAlignment="1">
      <alignment vertical="center"/>
    </xf>
    <xf numFmtId="0" fontId="8" fillId="2" borderId="0" xfId="60" applyFont="1" applyFill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center" vertical="center" wrapText="1"/>
    </xf>
    <xf numFmtId="0" fontId="8" fillId="0" borderId="2" xfId="64" applyNumberFormat="1" applyFont="1" applyFill="1" applyBorder="1" applyAlignment="1" applyProtection="1">
      <alignment vertical="center" wrapText="1"/>
    </xf>
    <xf numFmtId="0" fontId="8" fillId="0" borderId="0" xfId="58" applyFont="1" applyFill="1">
      <alignment vertical="center"/>
    </xf>
    <xf numFmtId="0" fontId="15" fillId="0" borderId="0" xfId="58">
      <alignment vertical="center"/>
    </xf>
    <xf numFmtId="0" fontId="16" fillId="0" borderId="0" xfId="58" applyNumberFormat="1" applyFont="1" applyFill="1" applyAlignment="1" applyProtection="1">
      <alignment horizontal="center" vertical="center"/>
    </xf>
    <xf numFmtId="0" fontId="15" fillId="0" borderId="0" xfId="58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 wrapText="1"/>
    </xf>
    <xf numFmtId="0" fontId="15" fillId="0" borderId="2" xfId="58" applyNumberFormat="1" applyFont="1" applyFill="1" applyBorder="1" applyAlignment="1" applyProtection="1">
      <alignment horizontal="center" vertical="center" wrapText="1"/>
    </xf>
    <xf numFmtId="0" fontId="8" fillId="2" borderId="9" xfId="58" applyNumberFormat="1" applyFont="1" applyFill="1" applyBorder="1" applyAlignment="1" applyProtection="1">
      <alignment horizontal="center" vertical="center" wrapText="1"/>
    </xf>
    <xf numFmtId="0" fontId="8" fillId="2" borderId="14" xfId="58" applyNumberFormat="1" applyFont="1" applyFill="1" applyBorder="1" applyAlignment="1" applyProtection="1">
      <alignment horizontal="center" vertical="center" wrapText="1"/>
    </xf>
    <xf numFmtId="0" fontId="8" fillId="2" borderId="10" xfId="58" applyNumberFormat="1" applyFont="1" applyFill="1" applyBorder="1" applyAlignment="1" applyProtection="1">
      <alignment horizontal="center" vertical="center" wrapText="1"/>
    </xf>
    <xf numFmtId="0" fontId="8" fillId="2" borderId="1" xfId="58" applyNumberFormat="1" applyFont="1" applyFill="1" applyBorder="1" applyAlignment="1" applyProtection="1">
      <alignment horizontal="center" vertical="center" wrapText="1"/>
    </xf>
    <xf numFmtId="0" fontId="8" fillId="2" borderId="3" xfId="58" applyNumberFormat="1" applyFont="1" applyFill="1" applyBorder="1" applyAlignment="1" applyProtection="1">
      <alignment horizontal="center" vertical="center" wrapText="1"/>
    </xf>
    <xf numFmtId="0" fontId="8" fillId="2" borderId="2" xfId="58" applyNumberFormat="1" applyFont="1" applyFill="1" applyBorder="1" applyAlignment="1" applyProtection="1">
      <alignment horizontal="center" vertical="center" wrapText="1"/>
    </xf>
    <xf numFmtId="0" fontId="8" fillId="2" borderId="4" xfId="58" applyNumberFormat="1" applyFont="1" applyFill="1" applyBorder="1" applyAlignment="1" applyProtection="1">
      <alignment horizontal="center" vertical="center" wrapText="1"/>
    </xf>
    <xf numFmtId="0" fontId="8" fillId="2" borderId="11" xfId="58" applyNumberFormat="1" applyFont="1" applyFill="1" applyBorder="1" applyAlignment="1" applyProtection="1">
      <alignment horizontal="center" vertical="center" wrapText="1"/>
    </xf>
    <xf numFmtId="0" fontId="15" fillId="2" borderId="12" xfId="58" applyFill="1" applyBorder="1" applyAlignment="1">
      <alignment horizontal="center" vertical="center" wrapText="1"/>
    </xf>
    <xf numFmtId="0" fontId="15" fillId="2" borderId="13" xfId="58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justify" vertical="center"/>
    </xf>
    <xf numFmtId="176" fontId="8" fillId="0" borderId="3" xfId="58" applyNumberFormat="1" applyFont="1" applyFill="1" applyBorder="1" applyAlignment="1" applyProtection="1">
      <alignment horizontal="right" vertical="center" wrapText="1"/>
    </xf>
    <xf numFmtId="176" fontId="8" fillId="0" borderId="2" xfId="58" applyNumberFormat="1" applyFont="1" applyFill="1" applyBorder="1" applyAlignment="1" applyProtection="1">
      <alignment horizontal="right" vertical="center" wrapText="1"/>
    </xf>
    <xf numFmtId="49" fontId="15" fillId="0" borderId="2" xfId="58" applyNumberFormat="1" applyFont="1" applyFill="1" applyBorder="1" applyAlignment="1" applyProtection="1">
      <alignment vertical="center" wrapText="1"/>
    </xf>
    <xf numFmtId="176" fontId="15" fillId="0" borderId="3" xfId="58" applyNumberFormat="1" applyFont="1" applyFill="1" applyBorder="1" applyAlignment="1" applyProtection="1">
      <alignment horizontal="right" vertical="center" wrapText="1"/>
    </xf>
    <xf numFmtId="176" fontId="15" fillId="0" borderId="2" xfId="58" applyNumberFormat="1" applyFont="1" applyFill="1" applyBorder="1" applyAlignment="1" applyProtection="1">
      <alignment horizontal="right" vertical="center" wrapText="1"/>
    </xf>
    <xf numFmtId="0" fontId="15" fillId="0" borderId="0" xfId="58" applyFill="1">
      <alignment vertical="center"/>
    </xf>
    <xf numFmtId="0" fontId="15" fillId="0" borderId="0" xfId="58" applyFont="1" applyAlignment="1">
      <alignment horizontal="right" vertical="center"/>
    </xf>
    <xf numFmtId="0" fontId="15" fillId="0" borderId="0" xfId="58" applyFont="1" applyAlignment="1">
      <alignment horizontal="center" vertical="center"/>
    </xf>
    <xf numFmtId="0" fontId="15" fillId="0" borderId="6" xfId="58" applyNumberFormat="1" applyFont="1" applyFill="1" applyBorder="1" applyAlignment="1" applyProtection="1">
      <alignment horizontal="center" vertical="center" wrapText="1"/>
    </xf>
    <xf numFmtId="0" fontId="15" fillId="0" borderId="12" xfId="58" applyNumberFormat="1" applyFont="1" applyFill="1" applyBorder="1" applyAlignment="1" applyProtection="1">
      <alignment horizontal="center" vertical="center" wrapText="1"/>
    </xf>
    <xf numFmtId="178" fontId="8" fillId="0" borderId="11" xfId="58" applyNumberFormat="1" applyFont="1" applyFill="1" applyBorder="1" applyAlignment="1" applyProtection="1">
      <alignment horizontal="right" vertical="center" wrapText="1"/>
    </xf>
    <xf numFmtId="178" fontId="8" fillId="0" borderId="3" xfId="58" applyNumberFormat="1" applyFont="1" applyFill="1" applyBorder="1" applyAlignment="1" applyProtection="1">
      <alignment horizontal="right" vertical="center" wrapText="1"/>
    </xf>
    <xf numFmtId="178" fontId="8" fillId="0" borderId="2" xfId="58" applyNumberFormat="1" applyFont="1" applyFill="1" applyBorder="1" applyAlignment="1" applyProtection="1">
      <alignment horizontal="right" vertical="center" wrapText="1"/>
    </xf>
    <xf numFmtId="178" fontId="15" fillId="0" borderId="11" xfId="58" applyNumberFormat="1" applyFont="1" applyFill="1" applyBorder="1" applyAlignment="1" applyProtection="1">
      <alignment horizontal="right" vertical="center" wrapText="1"/>
    </xf>
    <xf numFmtId="178" fontId="15" fillId="0" borderId="3" xfId="58" applyNumberFormat="1" applyFont="1" applyFill="1" applyBorder="1" applyAlignment="1" applyProtection="1">
      <alignment horizontal="right" vertical="center" wrapText="1"/>
    </xf>
    <xf numFmtId="178" fontId="15" fillId="0" borderId="2" xfId="58" applyNumberFormat="1" applyFont="1" applyFill="1" applyBorder="1" applyAlignment="1" applyProtection="1">
      <alignment horizontal="right" vertical="center" wrapText="1"/>
    </xf>
    <xf numFmtId="4" fontId="15" fillId="0" borderId="0" xfId="58" applyNumberFormat="1" applyFont="1" applyFill="1" applyAlignment="1" applyProtection="1">
      <alignment vertical="center"/>
    </xf>
    <xf numFmtId="0" fontId="0" fillId="0" borderId="0" xfId="0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76" fontId="8" fillId="0" borderId="2" xfId="64" applyNumberFormat="1" applyFont="1" applyFill="1" applyBorder="1" applyAlignment="1" applyProtection="1">
      <alignment horizontal="left" vertical="center" wrapText="1"/>
    </xf>
    <xf numFmtId="0" fontId="8" fillId="0" borderId="2" xfId="64" applyFont="1" applyBorder="1" applyAlignment="1">
      <alignment horizontal="centerContinuous" vertical="center"/>
    </xf>
    <xf numFmtId="49" fontId="8" fillId="0" borderId="2" xfId="64" applyNumberFormat="1" applyFont="1" applyBorder="1" applyAlignment="1">
      <alignment horizontal="centerContinuous" vertical="center"/>
    </xf>
    <xf numFmtId="4" fontId="8" fillId="0" borderId="2" xfId="0" applyNumberFormat="1" applyFont="1" applyFill="1" applyBorder="1" applyAlignment="1">
      <alignment horizontal="right" wrapText="1"/>
    </xf>
    <xf numFmtId="0" fontId="8" fillId="2" borderId="2" xfId="64" applyFont="1" applyFill="1" applyBorder="1" applyAlignment="1">
      <alignment horizontal="center" vertical="center" wrapText="1"/>
    </xf>
    <xf numFmtId="0" fontId="8" fillId="2" borderId="2" xfId="64" applyFont="1" applyFill="1" applyBorder="1" applyAlignment="1">
      <alignment horizontal="center" vertical="center"/>
    </xf>
    <xf numFmtId="0" fontId="0" fillId="0" borderId="2" xfId="0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0" xfId="5" applyFont="1" applyFill="1" applyAlignment="1">
      <alignment vertical="center"/>
    </xf>
    <xf numFmtId="0" fontId="15" fillId="0" borderId="0" xfId="5" applyAlignment="1">
      <alignment horizontal="center" vertical="center" wrapText="1"/>
    </xf>
    <xf numFmtId="0" fontId="15" fillId="0" borderId="0" xfId="5">
      <alignment vertical="center"/>
    </xf>
    <xf numFmtId="0" fontId="17" fillId="0" borderId="0" xfId="5" applyNumberFormat="1" applyFont="1" applyFill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vertical="center"/>
    </xf>
    <xf numFmtId="0" fontId="8" fillId="2" borderId="2" xfId="5" applyFont="1" applyFill="1" applyBorder="1" applyAlignment="1">
      <alignment horizontal="centerContinuous" vertical="center"/>
    </xf>
    <xf numFmtId="0" fontId="8" fillId="2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Fill="1" applyBorder="1" applyAlignment="1" applyProtection="1">
      <alignment horizontal="center" vertical="center" wrapText="1"/>
    </xf>
    <xf numFmtId="0" fontId="8" fillId="2" borderId="2" xfId="5" applyNumberFormat="1" applyFont="1" applyFill="1" applyBorder="1" applyAlignment="1" applyProtection="1">
      <alignment horizontal="centerContinuous" vertical="center"/>
    </xf>
    <xf numFmtId="0" fontId="8" fillId="2" borderId="2" xfId="5" applyNumberFormat="1" applyFont="1" applyFill="1" applyBorder="1" applyAlignment="1" applyProtection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183" fontId="8" fillId="0" borderId="3" xfId="60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" xfId="5" applyBorder="1" applyAlignment="1">
      <alignment horizontal="right" vertical="center"/>
    </xf>
    <xf numFmtId="0" fontId="15" fillId="0" borderId="1" xfId="5" applyFont="1" applyBorder="1" applyAlignment="1">
      <alignment horizontal="right" vertical="center"/>
    </xf>
    <xf numFmtId="0" fontId="8" fillId="2" borderId="0" xfId="5" applyFont="1" applyFill="1" applyAlignment="1">
      <alignment horizontal="center" vertical="center"/>
    </xf>
    <xf numFmtId="0" fontId="8" fillId="0" borderId="2" xfId="60" applyFont="1" applyFill="1" applyBorder="1" applyAlignment="1">
      <alignment horizontal="center" vertical="center"/>
    </xf>
    <xf numFmtId="0" fontId="8" fillId="2" borderId="2" xfId="60" applyFont="1" applyFill="1" applyBorder="1" applyAlignment="1">
      <alignment horizontal="center" vertical="center"/>
    </xf>
    <xf numFmtId="0" fontId="8" fillId="0" borderId="2" xfId="64" applyFont="1" applyFill="1" applyBorder="1" applyAlignment="1">
      <alignment horizontal="centerContinuous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right" wrapText="1"/>
    </xf>
    <xf numFmtId="0" fontId="15" fillId="0" borderId="0" xfId="12" applyFill="1">
      <alignment vertical="center"/>
    </xf>
    <xf numFmtId="0" fontId="15" fillId="0" borderId="0" xfId="12">
      <alignment vertical="center"/>
    </xf>
    <xf numFmtId="0" fontId="8" fillId="0" borderId="0" xfId="12" applyFont="1" applyAlignment="1">
      <alignment horizontal="center" vertical="center" wrapText="1"/>
    </xf>
    <xf numFmtId="0" fontId="16" fillId="0" borderId="0" xfId="12" applyNumberFormat="1" applyFont="1" applyFill="1" applyAlignment="1" applyProtection="1">
      <alignment horizontal="center" vertical="center"/>
    </xf>
    <xf numFmtId="49" fontId="8" fillId="2" borderId="0" xfId="12" applyNumberFormat="1" applyFont="1" applyFill="1" applyAlignment="1">
      <alignment vertical="center"/>
    </xf>
    <xf numFmtId="0" fontId="8" fillId="0" borderId="0" xfId="12" applyFont="1" applyFill="1" applyAlignment="1">
      <alignment horizontal="centerContinuous" vertical="center"/>
    </xf>
    <xf numFmtId="0" fontId="8" fillId="0" borderId="0" xfId="12" applyFont="1" applyAlignment="1">
      <alignment horizontal="centerContinuous" vertical="center"/>
    </xf>
    <xf numFmtId="0" fontId="8" fillId="2" borderId="2" xfId="12" applyNumberFormat="1" applyFont="1" applyFill="1" applyBorder="1" applyAlignment="1" applyProtection="1">
      <alignment horizontal="center" vertical="center" wrapText="1"/>
    </xf>
    <xf numFmtId="0" fontId="8" fillId="2" borderId="11" xfId="12" applyNumberFormat="1" applyFont="1" applyFill="1" applyBorder="1" applyAlignment="1" applyProtection="1">
      <alignment horizontal="center" vertical="center" wrapText="1"/>
    </xf>
    <xf numFmtId="0" fontId="8" fillId="2" borderId="3" xfId="12" applyNumberFormat="1" applyFont="1" applyFill="1" applyBorder="1" applyAlignment="1" applyProtection="1">
      <alignment horizontal="center" vertical="center" wrapText="1"/>
    </xf>
    <xf numFmtId="0" fontId="8" fillId="2" borderId="9" xfId="12" applyNumberFormat="1" applyFont="1" applyFill="1" applyBorder="1" applyAlignment="1" applyProtection="1">
      <alignment horizontal="center" vertical="center" wrapText="1"/>
    </xf>
    <xf numFmtId="0" fontId="8" fillId="2" borderId="1" xfId="12" applyFont="1" applyFill="1" applyBorder="1" applyAlignment="1">
      <alignment horizontal="center" vertical="center" wrapText="1"/>
    </xf>
    <xf numFmtId="0" fontId="8" fillId="2" borderId="13" xfId="12" applyFont="1" applyFill="1" applyBorder="1" applyAlignment="1">
      <alignment horizontal="center" vertical="center" wrapText="1"/>
    </xf>
    <xf numFmtId="0" fontId="8" fillId="2" borderId="12" xfId="12" applyFont="1" applyFill="1" applyBorder="1" applyAlignment="1">
      <alignment horizontal="center" vertical="center" wrapText="1"/>
    </xf>
    <xf numFmtId="49" fontId="8" fillId="0" borderId="3" xfId="12" applyNumberFormat="1" applyFont="1" applyFill="1" applyBorder="1" applyAlignment="1" applyProtection="1">
      <alignment horizontal="center" vertical="center" wrapText="1"/>
    </xf>
    <xf numFmtId="49" fontId="8" fillId="0" borderId="2" xfId="12" applyNumberFormat="1" applyFont="1" applyFill="1" applyBorder="1" applyAlignment="1" applyProtection="1">
      <alignment horizontal="center" vertical="center" wrapText="1"/>
    </xf>
    <xf numFmtId="49" fontId="8" fillId="0" borderId="11" xfId="12" applyNumberFormat="1" applyFont="1" applyFill="1" applyBorder="1" applyAlignment="1" applyProtection="1">
      <alignment horizontal="left" vertical="center" wrapText="1"/>
    </xf>
    <xf numFmtId="0" fontId="8" fillId="0" borderId="3" xfId="12" applyNumberFormat="1" applyFont="1" applyFill="1" applyBorder="1" applyAlignment="1" applyProtection="1">
      <alignment horizontal="left" vertical="center" wrapText="1"/>
    </xf>
    <xf numFmtId="49" fontId="8" fillId="0" borderId="2" xfId="12" applyNumberFormat="1" applyFont="1" applyFill="1" applyBorder="1" applyAlignment="1" applyProtection="1">
      <alignment horizontal="right" vertical="center" wrapText="1"/>
    </xf>
    <xf numFmtId="176" fontId="8" fillId="0" borderId="11" xfId="12" applyNumberFormat="1" applyFont="1" applyFill="1" applyBorder="1" applyAlignment="1" applyProtection="1">
      <alignment horizontal="right" vertical="center" wrapText="1"/>
    </xf>
    <xf numFmtId="176" fontId="8" fillId="0" borderId="3" xfId="12" applyNumberFormat="1" applyFont="1" applyFill="1" applyBorder="1" applyAlignment="1" applyProtection="1">
      <alignment horizontal="right" vertical="center" wrapText="1"/>
    </xf>
    <xf numFmtId="49" fontId="8" fillId="0" borderId="0" xfId="12" applyNumberFormat="1" applyFont="1" applyFill="1" applyAlignment="1">
      <alignment horizontal="center" vertical="center"/>
    </xf>
    <xf numFmtId="0" fontId="8" fillId="0" borderId="0" xfId="12" applyFont="1" applyFill="1" applyAlignment="1">
      <alignment horizontal="left" vertical="center"/>
    </xf>
    <xf numFmtId="179" fontId="8" fillId="0" borderId="0" xfId="12" applyNumberFormat="1" applyFont="1" applyFill="1" applyAlignment="1">
      <alignment horizontal="center" vertical="center"/>
    </xf>
    <xf numFmtId="49" fontId="8" fillId="2" borderId="0" xfId="12" applyNumberFormat="1" applyFont="1" applyFill="1" applyAlignment="1">
      <alignment horizontal="center" vertical="center"/>
    </xf>
    <xf numFmtId="179" fontId="8" fillId="2" borderId="0" xfId="12" applyNumberFormat="1" applyFont="1" applyFill="1" applyAlignment="1">
      <alignment horizontal="center" vertical="center"/>
    </xf>
    <xf numFmtId="0" fontId="8" fillId="2" borderId="0" xfId="12" applyFont="1" applyFill="1" applyAlignment="1">
      <alignment horizontal="left" vertical="center"/>
    </xf>
    <xf numFmtId="0" fontId="8" fillId="2" borderId="14" xfId="12" applyNumberFormat="1" applyFont="1" applyFill="1" applyBorder="1" applyAlignment="1" applyProtection="1">
      <alignment horizontal="center" vertical="center" wrapText="1"/>
    </xf>
    <xf numFmtId="0" fontId="8" fillId="2" borderId="1" xfId="12" applyNumberFormat="1" applyFont="1" applyFill="1" applyBorder="1" applyAlignment="1" applyProtection="1">
      <alignment horizontal="center" vertical="center" wrapText="1"/>
    </xf>
    <xf numFmtId="0" fontId="15" fillId="0" borderId="0" xfId="12" applyFont="1" applyAlignment="1">
      <alignment horizontal="right" vertical="center" wrapText="1"/>
    </xf>
    <xf numFmtId="179" fontId="8" fillId="2" borderId="0" xfId="12" applyNumberFormat="1" applyFont="1" applyFill="1" applyAlignment="1">
      <alignment vertical="center"/>
    </xf>
    <xf numFmtId="0" fontId="15" fillId="0" borderId="1" xfId="12" applyFont="1" applyBorder="1" applyAlignment="1">
      <alignment horizontal="left" vertical="center" wrapText="1"/>
    </xf>
    <xf numFmtId="0" fontId="8" fillId="0" borderId="1" xfId="12" applyNumberFormat="1" applyFont="1" applyFill="1" applyBorder="1" applyAlignment="1" applyProtection="1">
      <alignment horizontal="right" vertical="center"/>
    </xf>
    <xf numFmtId="0" fontId="8" fillId="2" borderId="0" xfId="12" applyFont="1" applyFill="1" applyAlignment="1">
      <alignment vertical="center"/>
    </xf>
    <xf numFmtId="0" fontId="8" fillId="2" borderId="4" xfId="12" applyNumberFormat="1" applyFont="1" applyFill="1" applyBorder="1" applyAlignment="1" applyProtection="1">
      <alignment horizontal="center" vertical="center" wrapText="1"/>
    </xf>
    <xf numFmtId="0" fontId="15" fillId="2" borderId="4" xfId="12" applyFont="1" applyFill="1" applyBorder="1" applyAlignment="1">
      <alignment horizontal="center" vertical="center" wrapText="1"/>
    </xf>
    <xf numFmtId="0" fontId="15" fillId="2" borderId="2" xfId="12" applyFont="1" applyFill="1" applyBorder="1" applyAlignment="1">
      <alignment horizontal="center" vertical="center" wrapText="1"/>
    </xf>
    <xf numFmtId="176" fontId="15" fillId="0" borderId="3" xfId="12" applyNumberFormat="1" applyFont="1" applyFill="1" applyBorder="1" applyAlignment="1" applyProtection="1">
      <alignment horizontal="right" vertical="center" wrapText="1"/>
    </xf>
    <xf numFmtId="176" fontId="15" fillId="0" borderId="2" xfId="12" applyNumberFormat="1" applyFont="1" applyFill="1" applyBorder="1" applyAlignment="1" applyProtection="1">
      <alignment horizontal="right" vertical="center" wrapText="1"/>
    </xf>
    <xf numFmtId="0" fontId="15" fillId="0" borderId="0" xfId="12" applyFont="1" applyFill="1" applyAlignment="1">
      <alignment horizontal="centerContinuous" vertical="center"/>
    </xf>
    <xf numFmtId="0" fontId="15" fillId="0" borderId="0" xfId="12" applyFont="1" applyAlignment="1">
      <alignment horizontal="centerContinuous" vertical="center"/>
    </xf>
    <xf numFmtId="49" fontId="8" fillId="0" borderId="2" xfId="0" applyNumberFormat="1" applyFont="1" applyFill="1" applyBorder="1" applyAlignment="1">
      <alignment wrapText="1"/>
    </xf>
    <xf numFmtId="0" fontId="15" fillId="0" borderId="0" xfId="46" applyFill="1">
      <alignment vertical="center"/>
    </xf>
    <xf numFmtId="0" fontId="15" fillId="0" borderId="0" xfId="46">
      <alignment vertical="center"/>
    </xf>
    <xf numFmtId="0" fontId="8" fillId="0" borderId="0" xfId="46" applyFont="1" applyAlignment="1">
      <alignment horizontal="center" vertical="center" wrapText="1"/>
    </xf>
    <xf numFmtId="0" fontId="16" fillId="0" borderId="0" xfId="46" applyNumberFormat="1" applyFont="1" applyFill="1" applyAlignment="1" applyProtection="1">
      <alignment horizontal="center" vertical="center"/>
    </xf>
    <xf numFmtId="49" fontId="8" fillId="2" borderId="0" xfId="46" applyNumberFormat="1" applyFont="1" applyFill="1" applyAlignment="1">
      <alignment vertical="center"/>
    </xf>
    <xf numFmtId="0" fontId="8" fillId="0" borderId="0" xfId="46" applyFont="1" applyFill="1" applyAlignment="1">
      <alignment horizontal="centerContinuous" vertical="center"/>
    </xf>
    <xf numFmtId="0" fontId="8" fillId="0" borderId="0" xfId="46" applyFont="1" applyAlignment="1">
      <alignment horizontal="centerContinuous" vertical="center"/>
    </xf>
    <xf numFmtId="0" fontId="8" fillId="2" borderId="12" xfId="46" applyFont="1" applyFill="1" applyBorder="1" applyAlignment="1">
      <alignment horizontal="centerContinuous" vertical="center"/>
    </xf>
    <xf numFmtId="0" fontId="8" fillId="2" borderId="5" xfId="46" applyFont="1" applyFill="1" applyBorder="1" applyAlignment="1">
      <alignment horizontal="centerContinuous" vertical="center"/>
    </xf>
    <xf numFmtId="0" fontId="8" fillId="2" borderId="3" xfId="46" applyNumberFormat="1" applyFont="1" applyFill="1" applyBorder="1" applyAlignment="1" applyProtection="1">
      <alignment horizontal="center" vertical="center" wrapText="1"/>
    </xf>
    <xf numFmtId="0" fontId="8" fillId="2" borderId="2" xfId="46" applyNumberFormat="1" applyFont="1" applyFill="1" applyBorder="1" applyAlignment="1" applyProtection="1">
      <alignment horizontal="center" vertical="center" wrapText="1"/>
    </xf>
    <xf numFmtId="0" fontId="8" fillId="2" borderId="6" xfId="46" applyFont="1" applyFill="1" applyBorder="1" applyAlignment="1">
      <alignment horizontal="centerContinuous" vertical="center"/>
    </xf>
    <xf numFmtId="0" fontId="8" fillId="2" borderId="3" xfId="46" applyNumberFormat="1" applyFont="1" applyFill="1" applyBorder="1" applyAlignment="1" applyProtection="1">
      <alignment horizontal="center" vertical="center"/>
    </xf>
    <xf numFmtId="0" fontId="8" fillId="2" borderId="1" xfId="46" applyFont="1" applyFill="1" applyBorder="1" applyAlignment="1">
      <alignment horizontal="center" vertical="center" wrapText="1"/>
    </xf>
    <xf numFmtId="0" fontId="8" fillId="2" borderId="13" xfId="46" applyFont="1" applyFill="1" applyBorder="1" applyAlignment="1">
      <alignment horizontal="center" vertical="center" wrapText="1"/>
    </xf>
    <xf numFmtId="0" fontId="8" fillId="2" borderId="12" xfId="46" applyFont="1" applyFill="1" applyBorder="1" applyAlignment="1">
      <alignment horizontal="center" vertical="center" wrapText="1"/>
    </xf>
    <xf numFmtId="49" fontId="8" fillId="0" borderId="3" xfId="46" applyNumberFormat="1" applyFont="1" applyFill="1" applyBorder="1" applyAlignment="1" applyProtection="1">
      <alignment horizontal="center" vertical="center" wrapText="1"/>
    </xf>
    <xf numFmtId="49" fontId="8" fillId="0" borderId="2" xfId="46" applyNumberFormat="1" applyFont="1" applyFill="1" applyBorder="1" applyAlignment="1" applyProtection="1">
      <alignment horizontal="center" vertical="center" wrapText="1"/>
    </xf>
    <xf numFmtId="49" fontId="8" fillId="0" borderId="11" xfId="46" applyNumberFormat="1" applyFont="1" applyFill="1" applyBorder="1" applyAlignment="1" applyProtection="1">
      <alignment horizontal="left" vertical="center" wrapText="1"/>
    </xf>
    <xf numFmtId="0" fontId="8" fillId="0" borderId="2" xfId="46" applyNumberFormat="1" applyFont="1" applyFill="1" applyBorder="1" applyAlignment="1" applyProtection="1">
      <alignment horizontal="left" vertical="center" wrapText="1"/>
    </xf>
    <xf numFmtId="176" fontId="8" fillId="0" borderId="11" xfId="46" applyNumberFormat="1" applyFont="1" applyFill="1" applyBorder="1" applyAlignment="1" applyProtection="1">
      <alignment horizontal="right" vertical="center" wrapText="1"/>
    </xf>
    <xf numFmtId="49" fontId="8" fillId="0" borderId="3" xfId="46" applyNumberFormat="1" applyFont="1" applyFill="1" applyBorder="1" applyAlignment="1" applyProtection="1">
      <alignment horizontal="right" vertical="center" wrapText="1"/>
    </xf>
    <xf numFmtId="176" fontId="8" fillId="0" borderId="3" xfId="46" applyNumberFormat="1" applyFont="1" applyFill="1" applyBorder="1" applyAlignment="1" applyProtection="1">
      <alignment horizontal="right" vertical="center" wrapText="1"/>
    </xf>
    <xf numFmtId="49" fontId="8" fillId="0" borderId="0" xfId="46" applyNumberFormat="1" applyFont="1" applyFill="1" applyAlignment="1">
      <alignment horizontal="center" vertical="center"/>
    </xf>
    <xf numFmtId="0" fontId="8" fillId="0" borderId="0" xfId="46" applyFont="1" applyFill="1" applyAlignment="1">
      <alignment horizontal="left" vertical="center"/>
    </xf>
    <xf numFmtId="179" fontId="8" fillId="0" borderId="0" xfId="46" applyNumberFormat="1" applyFont="1" applyFill="1" applyAlignment="1">
      <alignment horizontal="center" vertical="center"/>
    </xf>
    <xf numFmtId="179" fontId="8" fillId="2" borderId="0" xfId="46" applyNumberFormat="1" applyFont="1" applyFill="1" applyAlignment="1">
      <alignment horizontal="center" vertical="center"/>
    </xf>
    <xf numFmtId="49" fontId="8" fillId="2" borderId="0" xfId="46" applyNumberFormat="1" applyFont="1" applyFill="1" applyAlignment="1">
      <alignment horizontal="center" vertical="center"/>
    </xf>
    <xf numFmtId="0" fontId="8" fillId="2" borderId="0" xfId="46" applyFont="1" applyFill="1" applyAlignment="1">
      <alignment horizontal="left" vertical="center"/>
    </xf>
    <xf numFmtId="0" fontId="8" fillId="2" borderId="11" xfId="46" applyNumberFormat="1" applyFont="1" applyFill="1" applyBorder="1" applyAlignment="1" applyProtection="1">
      <alignment horizontal="center" vertical="center"/>
    </xf>
    <xf numFmtId="0" fontId="8" fillId="2" borderId="1" xfId="46" applyNumberFormat="1" applyFont="1" applyFill="1" applyBorder="1" applyAlignment="1" applyProtection="1">
      <alignment horizontal="center" vertical="center" wrapText="1"/>
    </xf>
    <xf numFmtId="0" fontId="8" fillId="2" borderId="11" xfId="46" applyNumberFormat="1" applyFont="1" applyFill="1" applyBorder="1" applyAlignment="1" applyProtection="1">
      <alignment horizontal="center" vertical="center" wrapText="1"/>
    </xf>
    <xf numFmtId="176" fontId="8" fillId="0" borderId="2" xfId="46" applyNumberFormat="1" applyFont="1" applyFill="1" applyBorder="1" applyAlignment="1" applyProtection="1">
      <alignment horizontal="right" vertical="center" wrapText="1"/>
    </xf>
    <xf numFmtId="0" fontId="15" fillId="0" borderId="0" xfId="46" applyFont="1" applyAlignment="1">
      <alignment horizontal="right" vertical="center" wrapText="1"/>
    </xf>
    <xf numFmtId="179" fontId="8" fillId="2" borderId="0" xfId="46" applyNumberFormat="1" applyFont="1" applyFill="1" applyAlignment="1">
      <alignment vertical="center"/>
    </xf>
    <xf numFmtId="0" fontId="15" fillId="0" borderId="1" xfId="46" applyFont="1" applyBorder="1" applyAlignment="1">
      <alignment horizontal="left" vertical="center" wrapText="1"/>
    </xf>
    <xf numFmtId="0" fontId="8" fillId="0" borderId="1" xfId="46" applyNumberFormat="1" applyFont="1" applyFill="1" applyBorder="1" applyAlignment="1" applyProtection="1">
      <alignment horizontal="right" vertical="center"/>
    </xf>
    <xf numFmtId="0" fontId="8" fillId="2" borderId="0" xfId="46" applyFont="1" applyFill="1" applyAlignment="1">
      <alignment vertical="center"/>
    </xf>
    <xf numFmtId="0" fontId="8" fillId="2" borderId="4" xfId="46" applyNumberFormat="1" applyFont="1" applyFill="1" applyBorder="1" applyAlignment="1" applyProtection="1">
      <alignment horizontal="center" vertical="center"/>
    </xf>
    <xf numFmtId="0" fontId="15" fillId="2" borderId="6" xfId="46" applyFont="1" applyFill="1" applyBorder="1" applyAlignment="1">
      <alignment horizontal="center" vertical="center" wrapText="1"/>
    </xf>
    <xf numFmtId="0" fontId="15" fillId="2" borderId="2" xfId="46" applyFont="1" applyFill="1" applyBorder="1" applyAlignment="1">
      <alignment horizontal="center" vertical="center" wrapText="1"/>
    </xf>
    <xf numFmtId="0" fontId="15" fillId="2" borderId="8" xfId="46" applyFont="1" applyFill="1" applyBorder="1" applyAlignment="1" applyProtection="1">
      <alignment horizontal="center" vertical="center" wrapText="1"/>
      <protection locked="0"/>
    </xf>
    <xf numFmtId="0" fontId="15" fillId="2" borderId="10" xfId="46" applyFont="1" applyFill="1" applyBorder="1" applyAlignment="1">
      <alignment horizontal="center" vertical="center" wrapText="1"/>
    </xf>
    <xf numFmtId="176" fontId="15" fillId="0" borderId="3" xfId="46" applyNumberFormat="1" applyFont="1" applyFill="1" applyBorder="1" applyAlignment="1" applyProtection="1">
      <alignment horizontal="right" vertical="center" wrapText="1"/>
    </xf>
    <xf numFmtId="176" fontId="15" fillId="0" borderId="2" xfId="46" applyNumberFormat="1" applyFont="1" applyFill="1" applyBorder="1" applyAlignment="1" applyProtection="1">
      <alignment horizontal="right" vertical="center" wrapText="1"/>
    </xf>
    <xf numFmtId="0" fontId="15" fillId="0" borderId="0" xfId="46" applyFont="1" applyFill="1" applyAlignment="1">
      <alignment horizontal="centerContinuous" vertical="center"/>
    </xf>
    <xf numFmtId="0" fontId="15" fillId="0" borderId="0" xfId="46" applyFont="1" applyAlignment="1">
      <alignment horizontal="centerContinuous" vertical="center"/>
    </xf>
    <xf numFmtId="0" fontId="15" fillId="0" borderId="0" xfId="64">
      <alignment vertical="center"/>
    </xf>
    <xf numFmtId="0" fontId="15" fillId="0" borderId="0" xfId="62">
      <alignment vertical="center"/>
    </xf>
    <xf numFmtId="0" fontId="8" fillId="0" borderId="0" xfId="62" applyFont="1" applyAlignment="1">
      <alignment horizontal="right" vertical="center" wrapText="1"/>
    </xf>
    <xf numFmtId="0" fontId="16" fillId="0" borderId="0" xfId="62" applyNumberFormat="1" applyFont="1" applyFill="1" applyAlignment="1" applyProtection="1">
      <alignment horizontal="center" vertical="center" wrapText="1"/>
    </xf>
    <xf numFmtId="0" fontId="8" fillId="0" borderId="1" xfId="62" applyFont="1" applyBorder="1" applyAlignment="1">
      <alignment horizontal="left" vertical="center" wrapText="1"/>
    </xf>
    <xf numFmtId="0" fontId="8" fillId="0" borderId="0" xfId="62" applyFont="1" applyAlignment="1">
      <alignment horizontal="left" vertical="center" wrapText="1"/>
    </xf>
    <xf numFmtId="0" fontId="8" fillId="2" borderId="2" xfId="62" applyFont="1" applyFill="1" applyBorder="1" applyAlignment="1">
      <alignment horizontal="center" vertical="center" wrapText="1"/>
    </xf>
    <xf numFmtId="49" fontId="8" fillId="2" borderId="2" xfId="62" applyNumberFormat="1" applyFont="1" applyFill="1" applyBorder="1" applyAlignment="1" applyProtection="1">
      <alignment horizontal="center" vertical="center" wrapText="1"/>
    </xf>
    <xf numFmtId="0" fontId="8" fillId="2" borderId="3" xfId="62" applyFont="1" applyFill="1" applyBorder="1" applyAlignment="1">
      <alignment horizontal="center" vertical="center" wrapText="1"/>
    </xf>
    <xf numFmtId="0" fontId="8" fillId="2" borderId="2" xfId="62" applyNumberFormat="1" applyFont="1" applyFill="1" applyBorder="1" applyAlignment="1" applyProtection="1">
      <alignment horizontal="center" vertical="center" wrapText="1"/>
    </xf>
    <xf numFmtId="0" fontId="8" fillId="2" borderId="4" xfId="62" applyFont="1" applyFill="1" applyBorder="1" applyAlignment="1">
      <alignment horizontal="center" vertical="center" wrapText="1"/>
    </xf>
    <xf numFmtId="0" fontId="8" fillId="2" borderId="14" xfId="62" applyFont="1" applyFill="1" applyBorder="1" applyAlignment="1">
      <alignment horizontal="center" vertical="center" wrapText="1"/>
    </xf>
    <xf numFmtId="0" fontId="8" fillId="2" borderId="12" xfId="62" applyFont="1" applyFill="1" applyBorder="1" applyAlignment="1">
      <alignment horizontal="center" vertical="center" wrapText="1"/>
    </xf>
    <xf numFmtId="0" fontId="8" fillId="0" borderId="3" xfId="62" applyNumberFormat="1" applyFont="1" applyFill="1" applyBorder="1" applyAlignment="1" applyProtection="1">
      <alignment horizontal="left" vertical="center" wrapText="1"/>
    </xf>
    <xf numFmtId="0" fontId="8" fillId="0" borderId="0" xfId="62" applyFont="1" applyAlignment="1">
      <alignment horizontal="centerContinuous" vertical="center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0" xfId="62" applyNumberFormat="1" applyFont="1" applyFill="1" applyAlignment="1" applyProtection="1">
      <alignment horizontal="right" vertical="center"/>
    </xf>
    <xf numFmtId="0" fontId="8" fillId="0" borderId="1" xfId="62" applyNumberFormat="1" applyFont="1" applyFill="1" applyBorder="1" applyAlignment="1" applyProtection="1">
      <alignment wrapText="1"/>
    </xf>
    <xf numFmtId="0" fontId="8" fillId="0" borderId="1" xfId="62" applyNumberFormat="1" applyFont="1" applyFill="1" applyBorder="1" applyAlignment="1" applyProtection="1">
      <alignment horizontal="right" vertical="center" wrapText="1"/>
    </xf>
    <xf numFmtId="0" fontId="8" fillId="2" borderId="9" xfId="62" applyFont="1" applyFill="1" applyBorder="1" applyAlignment="1">
      <alignment horizontal="center" vertical="center" wrapText="1"/>
    </xf>
    <xf numFmtId="0" fontId="8" fillId="2" borderId="3" xfId="62" applyNumberFormat="1" applyFont="1" applyFill="1" applyBorder="1" applyAlignment="1" applyProtection="1">
      <alignment horizontal="center" vertical="center" wrapText="1"/>
    </xf>
    <xf numFmtId="0" fontId="8" fillId="2" borderId="2" xfId="62" applyNumberFormat="1" applyFont="1" applyFill="1" applyBorder="1" applyAlignment="1" applyProtection="1">
      <alignment horizontal="center" vertical="center"/>
    </xf>
    <xf numFmtId="0" fontId="15" fillId="2" borderId="12" xfId="62" applyFill="1" applyBorder="1" applyAlignment="1">
      <alignment horizontal="center" vertical="center"/>
    </xf>
    <xf numFmtId="0" fontId="8" fillId="2" borderId="2" xfId="62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justify" vertical="center"/>
    </xf>
    <xf numFmtId="0" fontId="8" fillId="0" borderId="0" xfId="64" applyFont="1" applyAlignment="1">
      <alignment horizontal="centerContinuous" vertical="center"/>
    </xf>
    <xf numFmtId="49" fontId="0" fillId="2" borderId="2" xfId="0" applyNumberFormat="1" applyFill="1" applyBorder="1" applyAlignment="1">
      <alignment horizontal="justify" vertical="center"/>
    </xf>
    <xf numFmtId="0" fontId="8" fillId="0" borderId="0" xfId="62" applyFont="1" applyFill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8" fillId="2" borderId="2" xfId="61" applyFont="1" applyFill="1" applyBorder="1" applyAlignment="1">
      <alignment vertical="center" wrapText="1"/>
    </xf>
    <xf numFmtId="176" fontId="8" fillId="2" borderId="2" xfId="61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9" fontId="8" fillId="0" borderId="2" xfId="47" applyNumberFormat="1" applyFont="1" applyFill="1" applyBorder="1" applyAlignment="1" applyProtection="1">
      <alignment horizontal="left" vertical="center" wrapText="1"/>
    </xf>
    <xf numFmtId="0" fontId="8" fillId="0" borderId="2" xfId="47" applyNumberFormat="1" applyFont="1" applyFill="1" applyBorder="1" applyAlignment="1" applyProtection="1">
      <alignment horizontal="left" vertical="center" wrapText="1"/>
    </xf>
    <xf numFmtId="176" fontId="8" fillId="0" borderId="2" xfId="6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/>
    <xf numFmtId="0" fontId="0" fillId="0" borderId="1" xfId="0" applyBorder="1" applyAlignment="1">
      <alignment horizontal="center"/>
    </xf>
    <xf numFmtId="0" fontId="8" fillId="0" borderId="0" xfId="61" applyFont="1" applyAlignment="1">
      <alignment vertical="center"/>
    </xf>
    <xf numFmtId="0" fontId="8" fillId="0" borderId="0" xfId="61" applyFont="1" applyFill="1" applyAlignment="1">
      <alignment vertical="center"/>
    </xf>
    <xf numFmtId="0" fontId="8" fillId="0" borderId="0" xfId="61" applyFont="1">
      <alignment vertical="center"/>
    </xf>
    <xf numFmtId="0" fontId="8" fillId="0" borderId="0" xfId="39" applyFont="1" applyAlignment="1">
      <alignment horizontal="center" vertical="center"/>
    </xf>
    <xf numFmtId="0" fontId="8" fillId="0" borderId="0" xfId="39" applyFont="1" applyAlignment="1">
      <alignment horizontal="centerContinuous" vertical="center"/>
    </xf>
    <xf numFmtId="0" fontId="15" fillId="0" borderId="0" xfId="39">
      <alignment vertical="center"/>
    </xf>
    <xf numFmtId="0" fontId="16" fillId="0" borderId="0" xfId="39" applyNumberFormat="1" applyFont="1" applyFill="1" applyAlignment="1" applyProtection="1">
      <alignment horizontal="center" vertical="center"/>
    </xf>
    <xf numFmtId="0" fontId="8" fillId="0" borderId="0" xfId="39" applyFont="1" applyFill="1" applyAlignment="1">
      <alignment horizontal="center" vertical="center"/>
    </xf>
    <xf numFmtId="0" fontId="8" fillId="2" borderId="2" xfId="39" applyFont="1" applyFill="1" applyBorder="1" applyAlignment="1">
      <alignment horizontal="center" vertical="center" wrapText="1"/>
    </xf>
    <xf numFmtId="0" fontId="8" fillId="2" borderId="2" xfId="39" applyNumberFormat="1" applyFont="1" applyFill="1" applyBorder="1" applyAlignment="1" applyProtection="1">
      <alignment horizontal="center" vertical="center" wrapText="1"/>
    </xf>
    <xf numFmtId="0" fontId="8" fillId="2" borderId="2" xfId="39" applyNumberFormat="1" applyFont="1" applyFill="1" applyBorder="1" applyAlignment="1" applyProtection="1">
      <alignment horizontal="center" vertical="center"/>
    </xf>
    <xf numFmtId="0" fontId="8" fillId="2" borderId="12" xfId="39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/>
    </xf>
    <xf numFmtId="0" fontId="8" fillId="0" borderId="1" xfId="39" applyNumberFormat="1" applyFont="1" applyFill="1" applyBorder="1" applyAlignment="1" applyProtection="1">
      <alignment horizontal="right" vertical="center"/>
    </xf>
    <xf numFmtId="0" fontId="8" fillId="0" borderId="0" xfId="61" applyFont="1" applyBorder="1" applyAlignment="1">
      <alignment vertical="center"/>
    </xf>
    <xf numFmtId="0" fontId="8" fillId="0" borderId="0" xfId="0" applyFont="1" applyAlignment="1"/>
    <xf numFmtId="0" fontId="8" fillId="0" borderId="0" xfId="61" applyFont="1" applyFill="1" applyAlignment="1">
      <alignment horizontal="center" vertical="center"/>
    </xf>
    <xf numFmtId="0" fontId="8" fillId="0" borderId="0" xfId="61" applyFont="1" applyFill="1" applyBorder="1" applyAlignment="1">
      <alignment horizontal="center" vertical="center"/>
    </xf>
    <xf numFmtId="0" fontId="8" fillId="0" borderId="0" xfId="0" applyFont="1"/>
    <xf numFmtId="0" fontId="8" fillId="0" borderId="0" xfId="61" applyFont="1" applyBorder="1" applyAlignment="1">
      <alignment horizontal="center" vertical="center"/>
    </xf>
    <xf numFmtId="0" fontId="8" fillId="0" borderId="0" xfId="39" applyFont="1" applyBorder="1" applyAlignment="1">
      <alignment horizontal="center" vertical="center"/>
    </xf>
    <xf numFmtId="0" fontId="8" fillId="0" borderId="0" xfId="61" applyFont="1" applyFill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59" applyFont="1" applyFill="1" applyBorder="1" applyAlignment="1">
      <alignment horizontal="center" vertical="center" wrapText="1"/>
    </xf>
    <xf numFmtId="0" fontId="8" fillId="2" borderId="5" xfId="59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right" vertical="center" wrapText="1"/>
    </xf>
    <xf numFmtId="182" fontId="8" fillId="2" borderId="2" xfId="59" applyNumberFormat="1" applyFont="1" applyFill="1" applyBorder="1" applyAlignment="1">
      <alignment horizontal="center" vertical="center" wrapText="1"/>
    </xf>
    <xf numFmtId="182" fontId="8" fillId="0" borderId="2" xfId="59" applyNumberFormat="1" applyFont="1" applyFill="1" applyBorder="1" applyAlignment="1" applyProtection="1">
      <alignment horizontal="right" vertical="center" wrapText="1"/>
    </xf>
    <xf numFmtId="0" fontId="8" fillId="0" borderId="0" xfId="59" applyFont="1" applyAlignment="1">
      <alignment horizontal="centerContinuous" vertical="center"/>
    </xf>
    <xf numFmtId="0" fontId="8" fillId="0" borderId="0" xfId="59" applyFont="1" applyFill="1" applyAlignment="1">
      <alignment horizontal="centerContinuous" vertical="center"/>
    </xf>
    <xf numFmtId="0" fontId="8" fillId="0" borderId="0" xfId="57" applyFont="1" applyAlignment="1">
      <alignment horizontal="centerContinuous" vertical="center"/>
    </xf>
    <xf numFmtId="0" fontId="8" fillId="0" borderId="0" xfId="57" applyFont="1" applyAlignment="1">
      <alignment horizontal="right" vertical="center" wrapText="1"/>
    </xf>
    <xf numFmtId="0" fontId="16" fillId="0" borderId="0" xfId="57" applyNumberFormat="1" applyFont="1" applyFill="1" applyAlignment="1" applyProtection="1">
      <alignment horizontal="center" vertical="center"/>
    </xf>
    <xf numFmtId="0" fontId="8" fillId="0" borderId="1" xfId="57" applyFont="1" applyBorder="1" applyAlignment="1">
      <alignment horizontal="centerContinuous" vertical="center" wrapText="1"/>
    </xf>
    <xf numFmtId="0" fontId="8" fillId="0" borderId="0" xfId="57" applyFont="1" applyAlignment="1">
      <alignment horizontal="left" vertical="center" wrapText="1"/>
    </xf>
    <xf numFmtId="0" fontId="8" fillId="2" borderId="2" xfId="57" applyFont="1" applyFill="1" applyBorder="1" applyAlignment="1">
      <alignment horizontal="center" vertical="center" wrapText="1"/>
    </xf>
    <xf numFmtId="0" fontId="8" fillId="2" borderId="2" xfId="57" applyNumberFormat="1" applyFont="1" applyFill="1" applyBorder="1" applyAlignment="1" applyProtection="1">
      <alignment horizontal="center" vertical="center" wrapText="1"/>
    </xf>
    <xf numFmtId="0" fontId="8" fillId="2" borderId="12" xfId="57" applyNumberFormat="1" applyFont="1" applyFill="1" applyBorder="1" applyAlignment="1" applyProtection="1">
      <alignment horizontal="center" vertical="center" wrapText="1"/>
    </xf>
    <xf numFmtId="0" fontId="8" fillId="2" borderId="13" xfId="57" applyNumberFormat="1" applyFont="1" applyFill="1" applyBorder="1" applyAlignment="1" applyProtection="1">
      <alignment horizontal="center" vertical="center" wrapText="1"/>
    </xf>
    <xf numFmtId="0" fontId="8" fillId="2" borderId="14" xfId="57" applyNumberFormat="1" applyFont="1" applyFill="1" applyBorder="1" applyAlignment="1" applyProtection="1">
      <alignment horizontal="center" vertical="center" wrapText="1"/>
    </xf>
    <xf numFmtId="182" fontId="15" fillId="0" borderId="2" xfId="59" applyNumberFormat="1" applyFill="1" applyBorder="1" applyAlignment="1" applyProtection="1">
      <alignment horizontal="right" vertical="center" wrapText="1"/>
    </xf>
    <xf numFmtId="182" fontId="15" fillId="0" borderId="2" xfId="59" applyNumberFormat="1" applyFont="1" applyFill="1" applyBorder="1" applyAlignment="1" applyProtection="1">
      <alignment horizontal="right" vertical="center" wrapText="1"/>
    </xf>
    <xf numFmtId="0" fontId="8" fillId="0" borderId="0" xfId="57" applyNumberFormat="1" applyFont="1" applyFill="1" applyAlignment="1" applyProtection="1">
      <alignment horizontal="right" vertical="center" wrapText="1"/>
    </xf>
    <xf numFmtId="0" fontId="8" fillId="0" borderId="1" xfId="57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center"/>
    </xf>
    <xf numFmtId="0" fontId="8" fillId="0" borderId="2" xfId="0" applyNumberFormat="1" applyFont="1" applyFill="1" applyBorder="1" applyAlignment="1">
      <alignment wrapText="1"/>
    </xf>
    <xf numFmtId="176" fontId="8" fillId="2" borderId="2" xfId="47" applyNumberFormat="1" applyFont="1" applyFill="1" applyBorder="1" applyAlignment="1">
      <alignment horizontal="center" vertical="center" wrapText="1"/>
    </xf>
    <xf numFmtId="176" fontId="8" fillId="0" borderId="2" xfId="47" applyNumberFormat="1" applyFont="1" applyFill="1" applyBorder="1" applyAlignment="1" applyProtection="1">
      <alignment horizontal="right" vertical="center" wrapText="1"/>
    </xf>
    <xf numFmtId="0" fontId="8" fillId="0" borderId="2" xfId="64" applyFont="1" applyBorder="1" applyAlignment="1">
      <alignment vertical="center"/>
    </xf>
    <xf numFmtId="0" fontId="8" fillId="0" borderId="0" xfId="47" applyFont="1" applyAlignment="1">
      <alignment horizontal="centerContinuous" vertical="center"/>
    </xf>
    <xf numFmtId="183" fontId="15" fillId="0" borderId="0" xfId="47" applyNumberFormat="1" applyFill="1" applyAlignment="1">
      <alignment horizontal="right" vertical="center"/>
    </xf>
    <xf numFmtId="0" fontId="15" fillId="0" borderId="0" xfId="64" applyFill="1">
      <alignment vertical="center"/>
    </xf>
    <xf numFmtId="0" fontId="8" fillId="0" borderId="0" xfId="24" applyFont="1" applyAlignment="1">
      <alignment horizontal="centerContinuous" vertical="center"/>
    </xf>
    <xf numFmtId="0" fontId="15" fillId="0" borderId="0" xfId="24">
      <alignment vertical="center"/>
    </xf>
    <xf numFmtId="0" fontId="8" fillId="0" borderId="0" xfId="24" applyFont="1" applyAlignment="1">
      <alignment horizontal="right" vertical="center" wrapText="1"/>
    </xf>
    <xf numFmtId="0" fontId="16" fillId="0" borderId="0" xfId="24" applyNumberFormat="1" applyFont="1" applyFill="1" applyAlignment="1" applyProtection="1">
      <alignment horizontal="center" vertical="center" wrapText="1"/>
    </xf>
    <xf numFmtId="0" fontId="8" fillId="0" borderId="1" xfId="24" applyFont="1" applyBorder="1" applyAlignment="1">
      <alignment horizontal="centerContinuous" vertical="center" wrapText="1"/>
    </xf>
    <xf numFmtId="0" fontId="8" fillId="0" borderId="0" xfId="24" applyFont="1" applyAlignment="1">
      <alignment horizontal="left" vertical="center" wrapText="1"/>
    </xf>
    <xf numFmtId="0" fontId="8" fillId="2" borderId="2" xfId="24" applyFont="1" applyFill="1" applyBorder="1" applyAlignment="1">
      <alignment horizontal="center" vertical="center" wrapText="1"/>
    </xf>
    <xf numFmtId="0" fontId="8" fillId="2" borderId="2" xfId="24" applyNumberFormat="1" applyFont="1" applyFill="1" applyBorder="1" applyAlignment="1" applyProtection="1">
      <alignment horizontal="center" vertical="center" wrapText="1"/>
    </xf>
    <xf numFmtId="0" fontId="8" fillId="2" borderId="3" xfId="24" applyNumberFormat="1" applyFont="1" applyFill="1" applyBorder="1" applyAlignment="1" applyProtection="1">
      <alignment horizontal="center" vertical="center"/>
    </xf>
    <xf numFmtId="0" fontId="8" fillId="2" borderId="11" xfId="24" applyNumberFormat="1" applyFont="1" applyFill="1" applyBorder="1" applyAlignment="1" applyProtection="1">
      <alignment horizontal="center" vertical="center"/>
    </xf>
    <xf numFmtId="0" fontId="8" fillId="2" borderId="2" xfId="47" applyFont="1" applyFill="1" applyBorder="1" applyAlignment="1">
      <alignment horizontal="center" vertical="center" wrapText="1"/>
    </xf>
    <xf numFmtId="0" fontId="8" fillId="2" borderId="12" xfId="47" applyFont="1" applyFill="1" applyBorder="1" applyAlignment="1">
      <alignment horizontal="center" vertical="center" wrapText="1"/>
    </xf>
    <xf numFmtId="0" fontId="15" fillId="0" borderId="2" xfId="64" applyBorder="1">
      <alignment vertical="center"/>
    </xf>
    <xf numFmtId="0" fontId="8" fillId="2" borderId="4" xfId="24" applyNumberFormat="1" applyFont="1" applyFill="1" applyBorder="1" applyAlignment="1" applyProtection="1">
      <alignment horizontal="center" vertical="center"/>
    </xf>
    <xf numFmtId="0" fontId="8" fillId="2" borderId="2" xfId="24" applyNumberFormat="1" applyFont="1" applyFill="1" applyBorder="1" applyAlignment="1" applyProtection="1">
      <alignment horizontal="center" vertical="center"/>
    </xf>
    <xf numFmtId="0" fontId="15" fillId="2" borderId="2" xfId="67" applyFont="1" applyFill="1" applyBorder="1" applyAlignment="1">
      <alignment horizontal="center" vertical="center" wrapText="1"/>
    </xf>
    <xf numFmtId="0" fontId="8" fillId="0" borderId="1" xfId="24" applyNumberFormat="1" applyFont="1" applyFill="1" applyBorder="1" applyAlignment="1" applyProtection="1">
      <alignment horizontal="right" vertical="center" wrapText="1"/>
    </xf>
    <xf numFmtId="0" fontId="15" fillId="2" borderId="12" xfId="67" applyFont="1" applyFill="1" applyBorder="1" applyAlignment="1">
      <alignment horizontal="center" vertical="center" wrapText="1"/>
    </xf>
    <xf numFmtId="0" fontId="15" fillId="2" borderId="13" xfId="67" applyFont="1" applyFill="1" applyBorder="1" applyAlignment="1">
      <alignment horizontal="center" vertical="center" wrapText="1"/>
    </xf>
    <xf numFmtId="0" fontId="15" fillId="2" borderId="14" xfId="67" applyFont="1" applyFill="1" applyBorder="1" applyAlignment="1">
      <alignment horizontal="center" vertical="center" wrapText="1"/>
    </xf>
    <xf numFmtId="0" fontId="8" fillId="0" borderId="0" xfId="24" applyNumberFormat="1" applyFont="1" applyFill="1" applyAlignment="1" applyProtection="1">
      <alignment horizontal="right" vertical="center" wrapText="1"/>
    </xf>
    <xf numFmtId="0" fontId="8" fillId="0" borderId="0" xfId="24" applyNumberFormat="1" applyFont="1" applyFill="1" applyAlignment="1" applyProtection="1">
      <alignment vertical="center" wrapText="1"/>
    </xf>
    <xf numFmtId="0" fontId="8" fillId="0" borderId="0" xfId="24" applyNumberFormat="1" applyFont="1" applyFill="1" applyAlignment="1" applyProtection="1">
      <alignment horizontal="center" wrapText="1"/>
    </xf>
    <xf numFmtId="183" fontId="8" fillId="0" borderId="0" xfId="47" applyNumberFormat="1" applyFont="1" applyFill="1" applyAlignment="1">
      <alignment horizontal="right" vertical="center"/>
    </xf>
    <xf numFmtId="0" fontId="8" fillId="0" borderId="0" xfId="64" applyFont="1" applyFill="1" applyAlignment="1">
      <alignment horizontal="centerContinuous" vertical="center"/>
    </xf>
    <xf numFmtId="0" fontId="8" fillId="2" borderId="0" xfId="60" applyFont="1" applyFill="1" applyAlignment="1">
      <alignment vertical="center"/>
    </xf>
    <xf numFmtId="180" fontId="8" fillId="2" borderId="0" xfId="60" applyNumberFormat="1" applyFont="1" applyFill="1" applyAlignment="1">
      <alignment horizontal="center" vertical="center"/>
    </xf>
    <xf numFmtId="177" fontId="8" fillId="2" borderId="0" xfId="60" applyNumberFormat="1" applyFont="1" applyFill="1" applyAlignment="1">
      <alignment horizontal="center" vertical="center"/>
    </xf>
    <xf numFmtId="49" fontId="8" fillId="2" borderId="0" xfId="60" applyNumberFormat="1" applyFont="1" applyFill="1" applyAlignment="1">
      <alignment horizontal="center" vertical="center"/>
    </xf>
    <xf numFmtId="0" fontId="8" fillId="2" borderId="0" xfId="60" applyFont="1" applyFill="1" applyAlignment="1">
      <alignment horizontal="left" vertical="center"/>
    </xf>
    <xf numFmtId="179" fontId="8" fillId="2" borderId="0" xfId="60" applyNumberFormat="1" applyFont="1" applyFill="1" applyAlignment="1">
      <alignment horizontal="center" vertical="center"/>
    </xf>
    <xf numFmtId="180" fontId="8" fillId="2" borderId="0" xfId="60" applyNumberFormat="1" applyFont="1" applyFill="1" applyAlignment="1">
      <alignment vertical="center"/>
    </xf>
    <xf numFmtId="0" fontId="8" fillId="2" borderId="2" xfId="60" applyFont="1" applyFill="1" applyBorder="1" applyAlignment="1">
      <alignment horizontal="centerContinuous" vertical="center"/>
    </xf>
    <xf numFmtId="0" fontId="8" fillId="2" borderId="2" xfId="60" applyNumberFormat="1" applyFont="1" applyFill="1" applyBorder="1" applyAlignment="1" applyProtection="1">
      <alignment horizontal="centerContinuous" vertical="center"/>
    </xf>
    <xf numFmtId="0" fontId="8" fillId="0" borderId="12" xfId="60" applyFont="1" applyFill="1" applyBorder="1" applyAlignment="1">
      <alignment horizontal="center" vertical="center" wrapText="1"/>
    </xf>
    <xf numFmtId="0" fontId="8" fillId="2" borderId="12" xfId="60" applyFont="1" applyFill="1" applyBorder="1" applyAlignment="1">
      <alignment horizontal="center" vertical="center" wrapText="1"/>
    </xf>
    <xf numFmtId="0" fontId="8" fillId="2" borderId="13" xfId="60" applyNumberFormat="1" applyFont="1" applyFill="1" applyBorder="1" applyAlignment="1" applyProtection="1">
      <alignment horizontal="center" vertical="center" wrapText="1"/>
    </xf>
    <xf numFmtId="0" fontId="8" fillId="0" borderId="1" xfId="60" applyNumberFormat="1" applyFont="1" applyFill="1" applyBorder="1" applyAlignment="1" applyProtection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right" vertical="top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1" fillId="2" borderId="2" xfId="0" applyNumberFormat="1" applyFont="1" applyFill="1" applyBorder="1" applyAlignment="1" applyProtection="1">
      <alignment horizontal="centerContinuous" vertical="center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8" fillId="0" borderId="2" xfId="65" applyNumberFormat="1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65" applyNumberFormat="1" applyFont="1" applyFill="1" applyBorder="1" applyAlignment="1" applyProtection="1">
      <alignment horizontal="right" vertical="center" wrapText="1"/>
    </xf>
    <xf numFmtId="0" fontId="8" fillId="0" borderId="2" xfId="65" applyFont="1" applyFill="1" applyBorder="1" applyAlignment="1">
      <alignment vertical="center"/>
    </xf>
    <xf numFmtId="178" fontId="8" fillId="0" borderId="2" xfId="65" applyNumberFormat="1" applyFont="1" applyFill="1" applyBorder="1" applyAlignment="1" applyProtection="1">
      <alignment horizontal="right" vertical="center" wrapText="1"/>
    </xf>
    <xf numFmtId="0" fontId="0" fillId="0" borderId="2" xfId="65" applyFill="1" applyBorder="1"/>
    <xf numFmtId="0" fontId="8" fillId="0" borderId="2" xfId="65" applyNumberFormat="1" applyFont="1" applyFill="1" applyBorder="1" applyAlignment="1" applyProtection="1">
      <alignment horizontal="left" vertical="center" wrapText="1"/>
    </xf>
    <xf numFmtId="0" fontId="8" fillId="0" borderId="2" xfId="65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0" xfId="61" applyAlignment="1">
      <alignment vertical="center"/>
    </xf>
    <xf numFmtId="0" fontId="15" fillId="0" borderId="0" xfId="61" applyFill="1" applyAlignment="1">
      <alignment vertical="center"/>
    </xf>
    <xf numFmtId="0" fontId="8" fillId="0" borderId="0" xfId="61" applyFont="1" applyAlignment="1">
      <alignment horizontal="center" vertical="center"/>
    </xf>
    <xf numFmtId="0" fontId="8" fillId="0" borderId="0" xfId="61" applyFont="1" applyAlignment="1">
      <alignment horizontal="centerContinuous" vertical="center"/>
    </xf>
    <xf numFmtId="0" fontId="15" fillId="0" borderId="0" xfId="61">
      <alignment vertical="center"/>
    </xf>
    <xf numFmtId="0" fontId="16" fillId="0" borderId="0" xfId="61" applyNumberFormat="1" applyFont="1" applyFill="1" applyAlignment="1" applyProtection="1">
      <alignment horizontal="center" vertical="center"/>
    </xf>
    <xf numFmtId="0" fontId="8" fillId="2" borderId="12" xfId="61" applyFont="1" applyFill="1" applyBorder="1" applyAlignment="1">
      <alignment horizontal="center" vertical="center" wrapText="1"/>
    </xf>
    <xf numFmtId="0" fontId="8" fillId="2" borderId="5" xfId="61" applyFont="1" applyFill="1" applyBorder="1" applyAlignment="1">
      <alignment horizontal="center" vertical="center" wrapText="1"/>
    </xf>
    <xf numFmtId="0" fontId="8" fillId="2" borderId="2" xfId="61" applyNumberFormat="1" applyFont="1" applyFill="1" applyBorder="1" applyAlignment="1" applyProtection="1">
      <alignment horizontal="center" vertical="center" wrapText="1"/>
    </xf>
    <xf numFmtId="0" fontId="8" fillId="2" borderId="11" xfId="61" applyNumberFormat="1" applyFont="1" applyFill="1" applyBorder="1" applyAlignment="1" applyProtection="1">
      <alignment horizontal="center" vertical="center" wrapText="1"/>
    </xf>
    <xf numFmtId="0" fontId="8" fillId="2" borderId="2" xfId="61" applyNumberFormat="1" applyFont="1" applyFill="1" applyBorder="1" applyAlignment="1" applyProtection="1">
      <alignment horizontal="center" vertical="center"/>
    </xf>
    <xf numFmtId="0" fontId="8" fillId="2" borderId="4" xfId="61" applyNumberFormat="1" applyFont="1" applyFill="1" applyBorder="1" applyAlignment="1" applyProtection="1">
      <alignment horizontal="center" vertical="center" wrapText="1"/>
    </xf>
    <xf numFmtId="0" fontId="8" fillId="2" borderId="13" xfId="61" applyFont="1" applyFill="1" applyBorder="1" applyAlignment="1">
      <alignment horizontal="center" vertical="center" wrapText="1"/>
    </xf>
    <xf numFmtId="0" fontId="8" fillId="0" borderId="1" xfId="61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1" xfId="0" applyBorder="1" applyAlignment="1">
      <alignment horizontal="right"/>
    </xf>
    <xf numFmtId="0" fontId="8" fillId="0" borderId="0" xfId="59" applyFont="1" applyAlignment="1">
      <alignment horizontal="right" vertical="center" wrapText="1"/>
    </xf>
    <xf numFmtId="0" fontId="16" fillId="0" borderId="0" xfId="59" applyNumberFormat="1" applyFont="1" applyFill="1" applyAlignment="1" applyProtection="1">
      <alignment horizontal="center" vertical="center" wrapText="1"/>
    </xf>
    <xf numFmtId="0" fontId="8" fillId="0" borderId="1" xfId="59" applyFont="1" applyBorder="1" applyAlignment="1">
      <alignment horizontal="centerContinuous" vertical="center" wrapText="1"/>
    </xf>
    <xf numFmtId="0" fontId="8" fillId="0" borderId="0" xfId="59" applyFont="1" applyAlignment="1">
      <alignment horizontal="left" vertical="center" wrapText="1"/>
    </xf>
    <xf numFmtId="0" fontId="8" fillId="2" borderId="2" xfId="59" applyNumberFormat="1" applyFont="1" applyFill="1" applyBorder="1" applyAlignment="1" applyProtection="1">
      <alignment horizontal="center" vertical="center" wrapText="1"/>
    </xf>
    <xf numFmtId="0" fontId="8" fillId="2" borderId="12" xfId="59" applyNumberFormat="1" applyFont="1" applyFill="1" applyBorder="1" applyAlignment="1" applyProtection="1">
      <alignment horizontal="center" vertical="center" wrapText="1"/>
    </xf>
    <xf numFmtId="0" fontId="8" fillId="2" borderId="13" xfId="59" applyNumberFormat="1" applyFont="1" applyFill="1" applyBorder="1" applyAlignment="1" applyProtection="1">
      <alignment horizontal="center" vertical="center" wrapText="1"/>
    </xf>
    <xf numFmtId="0" fontId="8" fillId="2" borderId="14" xfId="59" applyNumberFormat="1" applyFont="1" applyFill="1" applyBorder="1" applyAlignment="1" applyProtection="1">
      <alignment horizontal="center" vertical="center" wrapText="1"/>
    </xf>
    <xf numFmtId="0" fontId="8" fillId="0" borderId="0" xfId="59" applyNumberFormat="1" applyFont="1" applyFill="1" applyAlignment="1" applyProtection="1">
      <alignment vertical="center" wrapText="1"/>
    </xf>
    <xf numFmtId="0" fontId="15" fillId="0" borderId="1" xfId="59" applyNumberFormat="1" applyFont="1" applyFill="1" applyBorder="1" applyAlignment="1" applyProtection="1">
      <alignment vertical="center"/>
    </xf>
    <xf numFmtId="0" fontId="8" fillId="0" borderId="0" xfId="59" applyNumberFormat="1" applyFont="1" applyFill="1" applyAlignment="1" applyProtection="1">
      <alignment horizontal="center" vertical="center" wrapText="1"/>
    </xf>
    <xf numFmtId="0" fontId="15" fillId="0" borderId="1" xfId="59" applyNumberFormat="1" applyFont="1" applyFill="1" applyBorder="1" applyAlignment="1" applyProtection="1">
      <alignment horizontal="center" vertical="center"/>
    </xf>
    <xf numFmtId="0" fontId="15" fillId="2" borderId="2" xfId="59" applyNumberFormat="1" applyFont="1" applyFill="1" applyBorder="1" applyAlignment="1" applyProtection="1">
      <alignment horizontal="center" vertical="center"/>
    </xf>
    <xf numFmtId="0" fontId="8" fillId="0" borderId="0" xfId="63" applyFont="1" applyAlignment="1">
      <alignment horizontal="center" vertical="center" wrapText="1"/>
    </xf>
    <xf numFmtId="0" fontId="15" fillId="0" borderId="0" xfId="47">
      <alignment vertical="center"/>
    </xf>
    <xf numFmtId="0" fontId="8" fillId="0" borderId="0" xfId="47" applyFont="1" applyAlignment="1">
      <alignment horizontal="right" vertical="center" wrapText="1"/>
    </xf>
    <xf numFmtId="0" fontId="16" fillId="0" borderId="0" xfId="47" applyNumberFormat="1" applyFont="1" applyFill="1" applyAlignment="1" applyProtection="1">
      <alignment horizontal="center" vertical="center" wrapText="1"/>
    </xf>
    <xf numFmtId="0" fontId="8" fillId="0" borderId="1" xfId="47" applyFont="1" applyBorder="1" applyAlignment="1">
      <alignment horizontal="centerContinuous" vertical="center" wrapText="1"/>
    </xf>
    <xf numFmtId="0" fontId="8" fillId="0" borderId="0" xfId="47" applyFont="1" applyAlignment="1">
      <alignment horizontal="left" vertical="center" wrapText="1"/>
    </xf>
    <xf numFmtId="0" fontId="8" fillId="2" borderId="2" xfId="47" applyNumberFormat="1" applyFont="1" applyFill="1" applyBorder="1" applyAlignment="1" applyProtection="1">
      <alignment horizontal="center" vertical="center" wrapText="1"/>
    </xf>
    <xf numFmtId="0" fontId="8" fillId="2" borderId="3" xfId="47" applyNumberFormat="1" applyFont="1" applyFill="1" applyBorder="1" applyAlignment="1" applyProtection="1">
      <alignment horizontal="center" vertical="center"/>
    </xf>
    <xf numFmtId="0" fontId="8" fillId="2" borderId="11" xfId="47" applyNumberFormat="1" applyFont="1" applyFill="1" applyBorder="1" applyAlignment="1" applyProtection="1">
      <alignment horizontal="center" vertical="center"/>
    </xf>
    <xf numFmtId="0" fontId="8" fillId="2" borderId="4" xfId="47" applyNumberFormat="1" applyFont="1" applyFill="1" applyBorder="1" applyAlignment="1" applyProtection="1">
      <alignment horizontal="center" vertical="center"/>
    </xf>
    <xf numFmtId="0" fontId="8" fillId="2" borderId="2" xfId="47" applyNumberFormat="1" applyFont="1" applyFill="1" applyBorder="1" applyAlignment="1" applyProtection="1">
      <alignment horizontal="center" vertical="center"/>
    </xf>
    <xf numFmtId="0" fontId="8" fillId="0" borderId="1" xfId="47" applyNumberFormat="1" applyFont="1" applyFill="1" applyBorder="1" applyAlignment="1" applyProtection="1">
      <alignment horizontal="right" vertical="center" wrapText="1"/>
    </xf>
    <xf numFmtId="0" fontId="8" fillId="0" borderId="0" xfId="47" applyNumberFormat="1" applyFont="1" applyFill="1" applyAlignment="1" applyProtection="1">
      <alignment horizontal="right" vertical="center" wrapText="1"/>
    </xf>
    <xf numFmtId="0" fontId="8" fillId="0" borderId="0" xfId="47" applyNumberFormat="1" applyFont="1" applyFill="1" applyAlignment="1" applyProtection="1">
      <alignment vertical="center" wrapText="1"/>
    </xf>
    <xf numFmtId="0" fontId="8" fillId="0" borderId="0" xfId="47" applyNumberFormat="1" applyFont="1" applyFill="1" applyAlignment="1" applyProtection="1">
      <alignment horizontal="center" wrapText="1"/>
    </xf>
    <xf numFmtId="0" fontId="8" fillId="0" borderId="1" xfId="0" applyFont="1" applyBorder="1" applyAlignment="1">
      <alignment horizontal="right" vertical="center"/>
    </xf>
    <xf numFmtId="0" fontId="8" fillId="2" borderId="0" xfId="63" applyFont="1" applyFill="1" applyAlignment="1">
      <alignment vertical="center"/>
    </xf>
    <xf numFmtId="49" fontId="8" fillId="2" borderId="0" xfId="63" applyNumberFormat="1" applyFont="1" applyFill="1" applyAlignment="1">
      <alignment horizontal="center" vertical="center"/>
    </xf>
    <xf numFmtId="0" fontId="8" fillId="2" borderId="0" xfId="63" applyFont="1" applyFill="1" applyAlignment="1">
      <alignment horizontal="left" vertical="center"/>
    </xf>
    <xf numFmtId="179" fontId="8" fillId="2" borderId="0" xfId="63" applyNumberFormat="1" applyFont="1" applyFill="1" applyAlignment="1">
      <alignment horizontal="center" vertical="center"/>
    </xf>
    <xf numFmtId="0" fontId="15" fillId="0" borderId="0" xfId="63">
      <alignment vertical="center"/>
    </xf>
    <xf numFmtId="0" fontId="15" fillId="0" borderId="0" xfId="63" applyFont="1" applyAlignment="1">
      <alignment horizontal="centerContinuous" vertical="center"/>
    </xf>
    <xf numFmtId="0" fontId="16" fillId="0" borderId="0" xfId="63" applyNumberFormat="1" applyFont="1" applyFill="1" applyAlignment="1" applyProtection="1">
      <alignment horizontal="center" vertical="center"/>
    </xf>
    <xf numFmtId="49" fontId="8" fillId="2" borderId="0" xfId="63" applyNumberFormat="1" applyFont="1" applyFill="1" applyAlignment="1">
      <alignment vertical="center"/>
    </xf>
    <xf numFmtId="0" fontId="8" fillId="0" borderId="0" xfId="63" applyFont="1" applyFill="1" applyAlignment="1">
      <alignment horizontal="centerContinuous" vertical="center"/>
    </xf>
    <xf numFmtId="0" fontId="8" fillId="0" borderId="0" xfId="63" applyFont="1" applyAlignment="1">
      <alignment horizontal="centerContinuous" vertical="center"/>
    </xf>
    <xf numFmtId="0" fontId="8" fillId="2" borderId="12" xfId="63" applyFont="1" applyFill="1" applyBorder="1" applyAlignment="1">
      <alignment horizontal="centerContinuous" vertical="center"/>
    </xf>
    <xf numFmtId="0" fontId="8" fillId="2" borderId="5" xfId="63" applyFont="1" applyFill="1" applyBorder="1" applyAlignment="1">
      <alignment horizontal="centerContinuous" vertical="center"/>
    </xf>
    <xf numFmtId="0" fontId="8" fillId="2" borderId="3" xfId="63" applyNumberFormat="1" applyFont="1" applyFill="1" applyBorder="1" applyAlignment="1" applyProtection="1">
      <alignment horizontal="center" vertical="center" wrapText="1"/>
    </xf>
    <xf numFmtId="0" fontId="8" fillId="0" borderId="3" xfId="63" applyNumberFormat="1" applyFont="1" applyFill="1" applyBorder="1" applyAlignment="1" applyProtection="1">
      <alignment horizontal="center" vertical="center" wrapText="1"/>
    </xf>
    <xf numFmtId="0" fontId="8" fillId="2" borderId="2" xfId="63" applyNumberFormat="1" applyFont="1" applyFill="1" applyBorder="1" applyAlignment="1" applyProtection="1">
      <alignment horizontal="center" vertical="center" wrapText="1"/>
    </xf>
    <xf numFmtId="0" fontId="8" fillId="2" borderId="6" xfId="63" applyFont="1" applyFill="1" applyBorder="1" applyAlignment="1">
      <alignment horizontal="centerContinuous" vertical="center"/>
    </xf>
    <xf numFmtId="0" fontId="8" fillId="2" borderId="3" xfId="63" applyNumberFormat="1" applyFont="1" applyFill="1" applyBorder="1" applyAlignment="1" applyProtection="1">
      <alignment horizontal="center" vertical="center"/>
    </xf>
    <xf numFmtId="0" fontId="8" fillId="0" borderId="2" xfId="63" applyNumberFormat="1" applyFont="1" applyFill="1" applyBorder="1" applyAlignment="1" applyProtection="1">
      <alignment horizontal="center" vertical="center" wrapText="1"/>
    </xf>
    <xf numFmtId="0" fontId="8" fillId="2" borderId="1" xfId="63" applyFont="1" applyFill="1" applyBorder="1" applyAlignment="1">
      <alignment horizontal="center" vertical="center" wrapText="1"/>
    </xf>
    <xf numFmtId="0" fontId="8" fillId="2" borderId="13" xfId="63" applyFont="1" applyFill="1" applyBorder="1" applyAlignment="1">
      <alignment horizontal="center" vertical="center" wrapText="1"/>
    </xf>
    <xf numFmtId="0" fontId="8" fillId="2" borderId="12" xfId="63" applyFont="1" applyFill="1" applyBorder="1" applyAlignment="1">
      <alignment horizontal="center" vertical="center" wrapText="1"/>
    </xf>
    <xf numFmtId="179" fontId="8" fillId="2" borderId="0" xfId="63" applyNumberFormat="1" applyFont="1" applyFill="1" applyAlignment="1">
      <alignment vertical="center"/>
    </xf>
    <xf numFmtId="0" fontId="8" fillId="2" borderId="2" xfId="63" applyNumberFormat="1" applyFont="1" applyFill="1" applyBorder="1" applyAlignment="1" applyProtection="1">
      <alignment horizontal="center" vertical="center"/>
    </xf>
    <xf numFmtId="0" fontId="8" fillId="2" borderId="14" xfId="63" applyNumberFormat="1" applyFont="1" applyFill="1" applyBorder="1" applyAlignment="1" applyProtection="1">
      <alignment horizontal="center" vertical="center" wrapText="1"/>
    </xf>
    <xf numFmtId="179" fontId="8" fillId="2" borderId="14" xfId="63" applyNumberFormat="1" applyFont="1" applyFill="1" applyBorder="1" applyAlignment="1" applyProtection="1">
      <alignment horizontal="center" vertical="center" wrapText="1"/>
    </xf>
    <xf numFmtId="0" fontId="8" fillId="2" borderId="12" xfId="63" applyNumberFormat="1" applyFont="1" applyFill="1" applyBorder="1" applyAlignment="1" applyProtection="1">
      <alignment horizontal="center" vertical="center" wrapText="1"/>
    </xf>
    <xf numFmtId="179" fontId="8" fillId="2" borderId="2" xfId="63" applyNumberFormat="1" applyFont="1" applyFill="1" applyBorder="1" applyAlignment="1" applyProtection="1">
      <alignment horizontal="center" vertical="center" wrapText="1"/>
    </xf>
    <xf numFmtId="0" fontId="15" fillId="0" borderId="0" xfId="63" applyFont="1" applyAlignment="1">
      <alignment horizontal="right" vertical="center" wrapText="1"/>
    </xf>
    <xf numFmtId="0" fontId="15" fillId="0" borderId="1" xfId="63" applyFont="1" applyBorder="1" applyAlignment="1">
      <alignment horizontal="left" vertical="center" wrapText="1"/>
    </xf>
    <xf numFmtId="0" fontId="8" fillId="2" borderId="1" xfId="63" applyNumberFormat="1" applyFont="1" applyFill="1" applyBorder="1" applyAlignment="1" applyProtection="1">
      <alignment horizontal="right" vertical="center"/>
    </xf>
    <xf numFmtId="0" fontId="15" fillId="2" borderId="4" xfId="63" applyFont="1" applyFill="1" applyBorder="1" applyAlignment="1">
      <alignment horizontal="center" vertical="center" wrapText="1"/>
    </xf>
    <xf numFmtId="0" fontId="15" fillId="2" borderId="14" xfId="63" applyFont="1" applyFill="1" applyBorder="1" applyAlignment="1">
      <alignment horizontal="center" vertical="center" wrapText="1"/>
    </xf>
    <xf numFmtId="0" fontId="15" fillId="2" borderId="4" xfId="63" applyFont="1" applyFill="1" applyBorder="1" applyAlignment="1" applyProtection="1">
      <alignment horizontal="center" vertical="center" wrapText="1"/>
      <protection locked="0"/>
    </xf>
    <xf numFmtId="0" fontId="15" fillId="2" borderId="2" xfId="63" applyFont="1" applyFill="1" applyBorder="1" applyAlignment="1">
      <alignment horizontal="center" vertical="center" wrapText="1"/>
    </xf>
    <xf numFmtId="0" fontId="8" fillId="0" borderId="0" xfId="64" applyFont="1" applyAlignment="1">
      <alignment horizontal="right" vertical="center" wrapText="1"/>
    </xf>
    <xf numFmtId="0" fontId="16" fillId="0" borderId="0" xfId="64" applyNumberFormat="1" applyFont="1" applyFill="1" applyAlignment="1" applyProtection="1">
      <alignment horizontal="center" vertical="center"/>
    </xf>
    <xf numFmtId="0" fontId="8" fillId="0" borderId="1" xfId="64" applyFont="1" applyBorder="1" applyAlignment="1">
      <alignment horizontal="centerContinuous" vertical="center" wrapText="1"/>
    </xf>
    <xf numFmtId="0" fontId="8" fillId="0" borderId="1" xfId="64" applyFont="1" applyBorder="1" applyAlignment="1">
      <alignment horizontal="left" vertical="center" wrapText="1"/>
    </xf>
    <xf numFmtId="0" fontId="8" fillId="0" borderId="0" xfId="64" applyFont="1" applyFill="1" applyAlignment="1">
      <alignment horizontal="left" vertical="center" wrapText="1"/>
    </xf>
    <xf numFmtId="0" fontId="8" fillId="0" borderId="0" xfId="64" applyFont="1" applyAlignment="1">
      <alignment horizontal="left" vertical="center" wrapText="1"/>
    </xf>
    <xf numFmtId="0" fontId="8" fillId="0" borderId="2" xfId="64" applyFont="1" applyFill="1" applyBorder="1" applyAlignment="1">
      <alignment horizontal="center" vertical="center" wrapText="1"/>
    </xf>
    <xf numFmtId="49" fontId="8" fillId="2" borderId="2" xfId="64" applyNumberFormat="1" applyFont="1" applyFill="1" applyBorder="1" applyAlignment="1" applyProtection="1">
      <alignment horizontal="center" vertical="center" wrapText="1"/>
    </xf>
    <xf numFmtId="0" fontId="8" fillId="2" borderId="3" xfId="64" applyFont="1" applyFill="1" applyBorder="1" applyAlignment="1">
      <alignment horizontal="center" vertical="center" wrapText="1"/>
    </xf>
    <xf numFmtId="0" fontId="8" fillId="2" borderId="2" xfId="64" applyNumberFormat="1" applyFont="1" applyFill="1" applyBorder="1" applyAlignment="1" applyProtection="1">
      <alignment horizontal="center" vertical="center" wrapText="1"/>
    </xf>
    <xf numFmtId="0" fontId="8" fillId="0" borderId="0" xfId="64" applyFont="1" applyAlignment="1">
      <alignment horizontal="right" vertical="top"/>
    </xf>
    <xf numFmtId="0" fontId="8" fillId="0" borderId="1" xfId="64" applyNumberFormat="1" applyFont="1" applyFill="1" applyBorder="1" applyAlignment="1" applyProtection="1">
      <alignment horizontal="right" vertical="center"/>
    </xf>
    <xf numFmtId="0" fontId="8" fillId="2" borderId="9" xfId="64" applyNumberFormat="1" applyFont="1" applyFill="1" applyBorder="1" applyAlignment="1" applyProtection="1">
      <alignment horizontal="center" vertical="center"/>
    </xf>
    <xf numFmtId="0" fontId="8" fillId="2" borderId="14" xfId="64" applyNumberFormat="1" applyFont="1" applyFill="1" applyBorder="1" applyAlignment="1" applyProtection="1">
      <alignment horizontal="center" vertical="center"/>
    </xf>
    <xf numFmtId="0" fontId="8" fillId="2" borderId="3" xfId="64" applyNumberFormat="1" applyFont="1" applyFill="1" applyBorder="1" applyAlignment="1" applyProtection="1">
      <alignment horizontal="center" vertical="center"/>
    </xf>
    <xf numFmtId="0" fontId="8" fillId="2" borderId="2" xfId="64" applyNumberFormat="1" applyFont="1" applyFill="1" applyBorder="1" applyAlignment="1" applyProtection="1">
      <alignment horizontal="center" vertical="center"/>
    </xf>
    <xf numFmtId="0" fontId="15" fillId="2" borderId="12" xfId="64" applyFill="1" applyBorder="1" applyAlignment="1">
      <alignment horizontal="center" vertical="center"/>
    </xf>
    <xf numFmtId="0" fontId="8" fillId="2" borderId="13" xfId="64" applyFont="1" applyFill="1" applyBorder="1" applyAlignment="1">
      <alignment horizontal="center" vertical="center"/>
    </xf>
    <xf numFmtId="0" fontId="8" fillId="0" borderId="0" xfId="64" applyFont="1" applyAlignment="1">
      <alignment horizontal="center" vertical="center" wrapText="1"/>
    </xf>
    <xf numFmtId="0" fontId="15" fillId="0" borderId="0" xfId="29" applyFill="1">
      <alignment vertical="center"/>
    </xf>
    <xf numFmtId="0" fontId="8" fillId="0" borderId="0" xfId="29" applyFont="1" applyAlignment="1">
      <alignment horizontal="centerContinuous" vertical="center"/>
    </xf>
    <xf numFmtId="0" fontId="15" fillId="0" borderId="0" xfId="29">
      <alignment vertical="center"/>
    </xf>
    <xf numFmtId="0" fontId="8" fillId="0" borderId="0" xfId="29" applyFont="1" applyAlignment="1">
      <alignment horizontal="right" vertical="center"/>
    </xf>
    <xf numFmtId="0" fontId="16" fillId="0" borderId="0" xfId="29" applyNumberFormat="1" applyFont="1" applyFill="1" applyAlignment="1" applyProtection="1">
      <alignment horizontal="center" vertical="center"/>
    </xf>
    <xf numFmtId="0" fontId="8" fillId="0" borderId="1" xfId="29" applyFont="1" applyBorder="1" applyAlignment="1">
      <alignment horizontal="left" vertical="center" wrapText="1"/>
    </xf>
    <xf numFmtId="0" fontId="8" fillId="0" borderId="0" xfId="29" applyFont="1" applyAlignment="1">
      <alignment horizontal="left" vertical="center" wrapText="1"/>
    </xf>
    <xf numFmtId="0" fontId="8" fillId="2" borderId="2" xfId="29" applyFont="1" applyFill="1" applyBorder="1" applyAlignment="1">
      <alignment horizontal="center" vertical="center" wrapText="1"/>
    </xf>
    <xf numFmtId="0" fontId="8" fillId="2" borderId="3" xfId="29" applyFont="1" applyFill="1" applyBorder="1" applyAlignment="1">
      <alignment horizontal="center" vertical="center" wrapText="1"/>
    </xf>
    <xf numFmtId="0" fontId="8" fillId="2" borderId="2" xfId="29" applyNumberFormat="1" applyFont="1" applyFill="1" applyBorder="1" applyAlignment="1" applyProtection="1">
      <alignment horizontal="center" vertical="center" wrapText="1"/>
    </xf>
    <xf numFmtId="0" fontId="8" fillId="2" borderId="12" xfId="29" applyFont="1" applyFill="1" applyBorder="1" applyAlignment="1">
      <alignment horizontal="center" vertical="center" wrapText="1"/>
    </xf>
    <xf numFmtId="0" fontId="8" fillId="2" borderId="2" xfId="29" applyFont="1" applyFill="1" applyBorder="1" applyAlignment="1">
      <alignment horizontal="left" vertical="center" wrapText="1"/>
    </xf>
    <xf numFmtId="181" fontId="8" fillId="2" borderId="5" xfId="29" applyNumberFormat="1" applyFont="1" applyFill="1" applyBorder="1" applyAlignment="1">
      <alignment horizontal="right" vertical="center" wrapText="1"/>
    </xf>
    <xf numFmtId="181" fontId="8" fillId="2" borderId="2" xfId="29" applyNumberFormat="1" applyFont="1" applyFill="1" applyBorder="1" applyAlignment="1">
      <alignment horizontal="right" vertical="center" wrapText="1"/>
    </xf>
    <xf numFmtId="49" fontId="8" fillId="0" borderId="2" xfId="29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181" fontId="8" fillId="2" borderId="5" xfId="0" applyNumberFormat="1" applyFont="1" applyFill="1" applyBorder="1" applyAlignment="1">
      <alignment horizontal="right"/>
    </xf>
    <xf numFmtId="181" fontId="8" fillId="2" borderId="2" xfId="0" applyNumberFormat="1" applyFont="1" applyFill="1" applyBorder="1" applyAlignment="1">
      <alignment horizontal="right"/>
    </xf>
    <xf numFmtId="182" fontId="8" fillId="0" borderId="2" xfId="29" applyNumberFormat="1" applyFont="1" applyFill="1" applyBorder="1" applyAlignment="1" applyProtection="1">
      <alignment horizontal="right" vertical="center" wrapText="1"/>
    </xf>
    <xf numFmtId="0" fontId="8" fillId="0" borderId="2" xfId="29" applyFont="1" applyFill="1" applyBorder="1" applyAlignment="1">
      <alignment horizontal="left" vertical="center"/>
    </xf>
    <xf numFmtId="0" fontId="8" fillId="0" borderId="2" xfId="29" applyFont="1" applyFill="1" applyBorder="1" applyAlignment="1">
      <alignment horizontal="right" vertical="center"/>
    </xf>
    <xf numFmtId="0" fontId="8" fillId="0" borderId="2" xfId="29" applyFont="1" applyBorder="1" applyAlignment="1">
      <alignment horizontal="left" vertical="center"/>
    </xf>
    <xf numFmtId="181" fontId="8" fillId="2" borderId="3" xfId="0" applyNumberFormat="1" applyFont="1" applyFill="1" applyBorder="1" applyAlignment="1">
      <alignment horizontal="right"/>
    </xf>
    <xf numFmtId="0" fontId="8" fillId="0" borderId="0" xfId="29" applyFont="1" applyFill="1" applyAlignment="1">
      <alignment horizontal="centerContinuous" vertical="center"/>
    </xf>
    <xf numFmtId="49" fontId="15" fillId="0" borderId="0" xfId="0" applyNumberFormat="1" applyFont="1" applyFill="1" applyAlignment="1" applyProtection="1">
      <alignment horizontal="right" vertical="top"/>
    </xf>
    <xf numFmtId="0" fontId="8" fillId="0" borderId="1" xfId="29" applyNumberFormat="1" applyFont="1" applyFill="1" applyBorder="1" applyAlignment="1" applyProtection="1">
      <alignment horizontal="right" vertical="center" wrapText="1"/>
    </xf>
    <xf numFmtId="0" fontId="8" fillId="2" borderId="14" xfId="29" applyFont="1" applyFill="1" applyBorder="1" applyAlignment="1">
      <alignment horizontal="center" vertical="center" wrapText="1"/>
    </xf>
    <xf numFmtId="0" fontId="15" fillId="0" borderId="14" xfId="29" applyNumberFormat="1" applyFont="1" applyFill="1" applyBorder="1" applyAlignment="1" applyProtection="1">
      <alignment vertical="center"/>
    </xf>
    <xf numFmtId="0" fontId="15" fillId="0" borderId="2" xfId="29" applyNumberFormat="1" applyFont="1" applyFill="1" applyBorder="1" applyAlignment="1" applyProtection="1">
      <alignment vertical="center"/>
    </xf>
    <xf numFmtId="0" fontId="8" fillId="2" borderId="12" xfId="29" applyFont="1" applyFill="1" applyBorder="1" applyAlignment="1">
      <alignment horizontal="center" vertical="center"/>
    </xf>
    <xf numFmtId="0" fontId="8" fillId="0" borderId="2" xfId="29" applyFont="1" applyBorder="1" applyAlignment="1">
      <alignment horizontal="righ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horizontal="right" vertical="center" wrapText="1"/>
    </xf>
    <xf numFmtId="0" fontId="8" fillId="0" borderId="2" xfId="66" applyFont="1" applyFill="1" applyBorder="1">
      <alignment vertical="center"/>
    </xf>
    <xf numFmtId="0" fontId="0" fillId="0" borderId="2" xfId="0" applyFill="1" applyBorder="1"/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 applyProtection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常规_E8AF75BCA17C4A7BA79F29CA83B6F5A7" xfId="24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01024199FB0E4AA990B5AE7002822FBB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5E9FB8AE66E14E3CBF0A58F4E691094F" xfId="46"/>
    <cellStyle name="常规_FA85956AF29D46888C80C611E9FB485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 2" xfId="65"/>
    <cellStyle name="常规_部门收支总表" xfId="66"/>
    <cellStyle name="常规_工资福利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E24" sqref="E24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3.125" customWidth="1"/>
  </cols>
  <sheetData>
    <row r="1" ht="20.25" customHeight="1" spans="1:8">
      <c r="A1" s="381"/>
      <c r="B1" s="382"/>
      <c r="C1" s="382"/>
      <c r="D1" s="382"/>
      <c r="E1" s="382"/>
      <c r="H1" s="522" t="s">
        <v>0</v>
      </c>
    </row>
    <row r="2" ht="20.25" customHeight="1" spans="1:8">
      <c r="A2" s="384" t="s">
        <v>1</v>
      </c>
      <c r="B2" s="384"/>
      <c r="C2" s="384"/>
      <c r="D2" s="384"/>
      <c r="E2" s="384"/>
      <c r="F2" s="384"/>
      <c r="G2" s="384"/>
      <c r="H2" s="384"/>
    </row>
    <row r="3" ht="16.5" customHeight="1" spans="1:8">
      <c r="A3" s="385"/>
      <c r="B3" s="385"/>
      <c r="C3" s="385"/>
      <c r="D3" s="386"/>
      <c r="E3" s="386"/>
      <c r="H3" s="387" t="s">
        <v>2</v>
      </c>
    </row>
    <row r="4" ht="16.5" customHeight="1" spans="1:8">
      <c r="A4" s="388" t="s">
        <v>3</v>
      </c>
      <c r="B4" s="388"/>
      <c r="C4" s="390" t="s">
        <v>4</v>
      </c>
      <c r="D4" s="390"/>
      <c r="E4" s="390"/>
      <c r="F4" s="390"/>
      <c r="G4" s="390"/>
      <c r="H4" s="390"/>
    </row>
    <row r="5" ht="15" customHeight="1" spans="1:8">
      <c r="A5" s="389" t="s">
        <v>5</v>
      </c>
      <c r="B5" s="389" t="s">
        <v>6</v>
      </c>
      <c r="C5" s="390" t="s">
        <v>7</v>
      </c>
      <c r="D5" s="389" t="s">
        <v>6</v>
      </c>
      <c r="E5" s="390" t="s">
        <v>8</v>
      </c>
      <c r="F5" s="389" t="s">
        <v>6</v>
      </c>
      <c r="G5" s="390" t="s">
        <v>9</v>
      </c>
      <c r="H5" s="389" t="s">
        <v>6</v>
      </c>
    </row>
    <row r="6" s="123" customFormat="1" ht="15" customHeight="1" spans="1:8">
      <c r="A6" s="529" t="s">
        <v>10</v>
      </c>
      <c r="B6" s="392">
        <v>20266718.52</v>
      </c>
      <c r="C6" s="529" t="s">
        <v>11</v>
      </c>
      <c r="D6" s="392">
        <f>D26-D8-D9-D12-D13-D14-D15-D16-D17-D21</f>
        <v>10640718.52</v>
      </c>
      <c r="E6" s="529" t="s">
        <v>12</v>
      </c>
      <c r="F6" s="392">
        <f>SUM(F7:F9)</f>
        <v>14352318.52</v>
      </c>
      <c r="G6" s="530" t="s">
        <v>13</v>
      </c>
      <c r="H6" s="337">
        <v>8672930.4</v>
      </c>
    </row>
    <row r="7" s="123" customFormat="1" ht="15" customHeight="1" spans="1:8">
      <c r="A7" s="529" t="s">
        <v>14</v>
      </c>
      <c r="B7" s="392">
        <v>20266718.52</v>
      </c>
      <c r="C7" s="530" t="s">
        <v>15</v>
      </c>
      <c r="D7" s="392"/>
      <c r="E7" s="529" t="s">
        <v>16</v>
      </c>
      <c r="F7" s="337">
        <v>8672930.4</v>
      </c>
      <c r="G7" s="530" t="s">
        <v>17</v>
      </c>
      <c r="H7" s="392">
        <v>2680600</v>
      </c>
    </row>
    <row r="8" s="123" customFormat="1" ht="15" customHeight="1" spans="1:8">
      <c r="A8" s="529" t="s">
        <v>18</v>
      </c>
      <c r="B8" s="392"/>
      <c r="C8" s="529" t="s">
        <v>19</v>
      </c>
      <c r="D8" s="392">
        <v>168000</v>
      </c>
      <c r="E8" s="529" t="s">
        <v>20</v>
      </c>
      <c r="F8" s="392">
        <v>2680600</v>
      </c>
      <c r="G8" s="530" t="s">
        <v>21</v>
      </c>
      <c r="H8" s="531"/>
    </row>
    <row r="9" s="123" customFormat="1" ht="15" customHeight="1" spans="1:8">
      <c r="A9" s="529" t="s">
        <v>22</v>
      </c>
      <c r="B9" s="392"/>
      <c r="C9" s="529" t="s">
        <v>23</v>
      </c>
      <c r="D9" s="392">
        <v>68000</v>
      </c>
      <c r="E9" s="529" t="s">
        <v>24</v>
      </c>
      <c r="F9" s="392">
        <v>2998788.12</v>
      </c>
      <c r="G9" s="530" t="s">
        <v>25</v>
      </c>
      <c r="H9" s="392">
        <v>2614400</v>
      </c>
    </row>
    <row r="10" s="123" customFormat="1" ht="15" customHeight="1" spans="1:8">
      <c r="A10" s="529" t="s">
        <v>26</v>
      </c>
      <c r="B10" s="392"/>
      <c r="C10" s="529" t="s">
        <v>27</v>
      </c>
      <c r="D10" s="392"/>
      <c r="E10" s="529" t="s">
        <v>28</v>
      </c>
      <c r="F10" s="392">
        <f>SUM(F11:F17)</f>
        <v>6744400</v>
      </c>
      <c r="G10" s="530" t="s">
        <v>29</v>
      </c>
      <c r="H10" s="531"/>
    </row>
    <row r="11" s="123" customFormat="1" ht="15" customHeight="1" spans="1:8">
      <c r="A11" s="529" t="s">
        <v>30</v>
      </c>
      <c r="B11" s="392"/>
      <c r="C11" s="529" t="s">
        <v>31</v>
      </c>
      <c r="D11" s="392"/>
      <c r="E11" s="532" t="s">
        <v>32</v>
      </c>
      <c r="F11" s="392">
        <v>4130000</v>
      </c>
      <c r="G11" s="530" t="s">
        <v>33</v>
      </c>
      <c r="H11" s="531"/>
    </row>
    <row r="12" s="123" customFormat="1" ht="15" customHeight="1" spans="1:8">
      <c r="A12" s="529" t="s">
        <v>34</v>
      </c>
      <c r="B12" s="392"/>
      <c r="C12" s="529" t="s">
        <v>35</v>
      </c>
      <c r="D12" s="392">
        <v>1850000</v>
      </c>
      <c r="E12" s="532" t="s">
        <v>36</v>
      </c>
      <c r="F12" s="392"/>
      <c r="G12" s="530" t="s">
        <v>37</v>
      </c>
      <c r="H12" s="531"/>
    </row>
    <row r="13" s="123" customFormat="1" ht="15" customHeight="1" spans="1:8">
      <c r="A13" s="529" t="s">
        <v>38</v>
      </c>
      <c r="B13" s="392"/>
      <c r="C13" s="529" t="s">
        <v>39</v>
      </c>
      <c r="D13" s="392">
        <v>600000</v>
      </c>
      <c r="E13" s="532" t="s">
        <v>40</v>
      </c>
      <c r="F13" s="392"/>
      <c r="G13" s="530" t="s">
        <v>41</v>
      </c>
      <c r="H13" s="531"/>
    </row>
    <row r="14" s="123" customFormat="1" ht="15" customHeight="1" spans="1:8">
      <c r="A14" s="529" t="s">
        <v>42</v>
      </c>
      <c r="B14" s="392">
        <v>830000</v>
      </c>
      <c r="C14" s="529" t="s">
        <v>43</v>
      </c>
      <c r="D14" s="392">
        <v>500000</v>
      </c>
      <c r="E14" s="532" t="s">
        <v>44</v>
      </c>
      <c r="F14" s="392"/>
      <c r="G14" s="530" t="s">
        <v>45</v>
      </c>
      <c r="H14" s="392">
        <v>2998788.12</v>
      </c>
    </row>
    <row r="15" s="123" customFormat="1" ht="15" customHeight="1" spans="1:8">
      <c r="A15" s="529"/>
      <c r="B15" s="392"/>
      <c r="C15" s="529" t="s">
        <v>46</v>
      </c>
      <c r="D15" s="392">
        <v>50000</v>
      </c>
      <c r="E15" s="532" t="s">
        <v>47</v>
      </c>
      <c r="F15" s="392"/>
      <c r="G15" s="530" t="s">
        <v>48</v>
      </c>
      <c r="H15" s="531"/>
    </row>
    <row r="16" s="123" customFormat="1" ht="15" customHeight="1" spans="1:8">
      <c r="A16" s="533"/>
      <c r="B16" s="392"/>
      <c r="C16" s="529" t="s">
        <v>49</v>
      </c>
      <c r="D16" s="392">
        <v>7100000</v>
      </c>
      <c r="E16" s="532" t="s">
        <v>50</v>
      </c>
      <c r="F16" s="392">
        <v>2614400</v>
      </c>
      <c r="G16" s="530" t="s">
        <v>51</v>
      </c>
      <c r="H16" s="531"/>
    </row>
    <row r="17" s="123" customFormat="1" ht="15" customHeight="1" spans="1:8">
      <c r="A17" s="529"/>
      <c r="B17" s="392"/>
      <c r="C17" s="529" t="s">
        <v>52</v>
      </c>
      <c r="D17" s="392">
        <v>20000</v>
      </c>
      <c r="E17" s="532" t="s">
        <v>53</v>
      </c>
      <c r="F17" s="392"/>
      <c r="G17" s="530" t="s">
        <v>54</v>
      </c>
      <c r="H17" s="531"/>
    </row>
    <row r="18" s="123" customFormat="1" ht="15" customHeight="1" spans="1:8">
      <c r="A18" s="529"/>
      <c r="B18" s="392"/>
      <c r="C18" s="534" t="s">
        <v>55</v>
      </c>
      <c r="D18" s="392"/>
      <c r="E18" s="529" t="s">
        <v>56</v>
      </c>
      <c r="F18" s="392"/>
      <c r="G18" s="530" t="s">
        <v>57</v>
      </c>
      <c r="H18" s="531"/>
    </row>
    <row r="19" s="123" customFormat="1" ht="15" customHeight="1" spans="1:8">
      <c r="A19" s="533"/>
      <c r="B19" s="392"/>
      <c r="C19" s="534" t="s">
        <v>58</v>
      </c>
      <c r="D19" s="392"/>
      <c r="E19" s="529" t="s">
        <v>59</v>
      </c>
      <c r="F19" s="392"/>
      <c r="G19" s="530" t="s">
        <v>60</v>
      </c>
      <c r="H19" s="531"/>
    </row>
    <row r="20" s="123" customFormat="1" ht="15.75" customHeight="1" spans="1:8">
      <c r="A20" s="533"/>
      <c r="B20" s="392"/>
      <c r="C20" s="534" t="s">
        <v>61</v>
      </c>
      <c r="D20" s="392"/>
      <c r="E20" s="529" t="s">
        <v>62</v>
      </c>
      <c r="F20" s="339"/>
      <c r="G20" s="530" t="s">
        <v>63</v>
      </c>
      <c r="H20" s="137">
        <v>4130000</v>
      </c>
    </row>
    <row r="21" s="123" customFormat="1" ht="15" customHeight="1" spans="1:8">
      <c r="A21" s="529"/>
      <c r="B21" s="392"/>
      <c r="C21" s="534" t="s">
        <v>64</v>
      </c>
      <c r="D21" s="392">
        <v>100000</v>
      </c>
      <c r="E21" s="529"/>
      <c r="F21" s="392"/>
      <c r="G21" s="530"/>
      <c r="H21" s="531"/>
    </row>
    <row r="22" s="123" customFormat="1" ht="15" customHeight="1" spans="1:8">
      <c r="A22" s="529"/>
      <c r="B22" s="392"/>
      <c r="C22" s="534" t="s">
        <v>65</v>
      </c>
      <c r="D22" s="392"/>
      <c r="E22" s="529"/>
      <c r="F22" s="392"/>
      <c r="G22" s="530"/>
      <c r="H22" s="531"/>
    </row>
    <row r="23" s="123" customFormat="1" ht="15" customHeight="1" spans="1:8">
      <c r="A23" s="529"/>
      <c r="B23" s="392"/>
      <c r="C23" s="534" t="s">
        <v>66</v>
      </c>
      <c r="D23" s="392"/>
      <c r="E23" s="529"/>
      <c r="F23" s="392"/>
      <c r="G23" s="530"/>
      <c r="H23" s="531"/>
    </row>
    <row r="24" s="123" customFormat="1" ht="15" customHeight="1" spans="1:8">
      <c r="A24" s="529"/>
      <c r="B24" s="392"/>
      <c r="C24" s="534" t="s">
        <v>67</v>
      </c>
      <c r="D24" s="392"/>
      <c r="E24" s="529"/>
      <c r="F24" s="392"/>
      <c r="G24" s="530"/>
      <c r="H24" s="531"/>
    </row>
    <row r="25" s="123" customFormat="1" ht="15" customHeight="1" spans="1:8">
      <c r="A25" s="529"/>
      <c r="B25" s="392"/>
      <c r="C25" s="534" t="s">
        <v>68</v>
      </c>
      <c r="D25" s="392"/>
      <c r="E25" s="529"/>
      <c r="F25" s="392"/>
      <c r="G25" s="530"/>
      <c r="H25" s="531"/>
    </row>
    <row r="26" s="123" customFormat="1" ht="15" customHeight="1" spans="1:8">
      <c r="A26" s="535" t="s">
        <v>69</v>
      </c>
      <c r="B26" s="392">
        <v>21096718.52</v>
      </c>
      <c r="C26" s="535" t="s">
        <v>70</v>
      </c>
      <c r="D26" s="392">
        <v>21096718.52</v>
      </c>
      <c r="E26" s="535" t="s">
        <v>70</v>
      </c>
      <c r="F26" s="392">
        <f>F6+F10+F20</f>
        <v>21096718.52</v>
      </c>
      <c r="G26" s="536" t="s">
        <v>71</v>
      </c>
      <c r="H26" s="531">
        <f>SUM(H6:H25)</f>
        <v>21096718.52</v>
      </c>
    </row>
    <row r="27" s="123" customFormat="1" ht="15" customHeight="1" spans="1:8">
      <c r="A27" s="529" t="s">
        <v>72</v>
      </c>
      <c r="B27" s="392">
        <v>0</v>
      </c>
      <c r="C27" s="529"/>
      <c r="D27" s="392"/>
      <c r="E27" s="529"/>
      <c r="F27" s="392"/>
      <c r="G27" s="536"/>
      <c r="H27" s="531"/>
    </row>
    <row r="28" s="123" customFormat="1" ht="13.5" customHeight="1" spans="1:8">
      <c r="A28" s="535" t="s">
        <v>73</v>
      </c>
      <c r="B28" s="392">
        <v>21096718.52</v>
      </c>
      <c r="C28" s="535" t="s">
        <v>74</v>
      </c>
      <c r="D28" s="392">
        <f>D26</f>
        <v>21096718.52</v>
      </c>
      <c r="E28" s="535" t="s">
        <v>74</v>
      </c>
      <c r="F28" s="392">
        <f>F26</f>
        <v>21096718.52</v>
      </c>
      <c r="G28" s="536" t="s">
        <v>74</v>
      </c>
      <c r="H28" s="531">
        <v>21096718.52</v>
      </c>
    </row>
    <row r="29" spans="1:6">
      <c r="A29" s="537"/>
      <c r="B29" s="537"/>
      <c r="C29" s="537"/>
      <c r="D29" s="537"/>
      <c r="E29" s="537"/>
      <c r="F29" s="537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L3" sqref="L3:M3"/>
    </sheetView>
  </sheetViews>
  <sheetFormatPr defaultColWidth="6.875" defaultRowHeight="23.1" customHeight="1"/>
  <cols>
    <col min="1" max="1" width="8.375" style="499" customWidth="1"/>
    <col min="2" max="2" width="25.5" style="499" customWidth="1"/>
    <col min="3" max="3" width="13" style="499" customWidth="1"/>
    <col min="4" max="4" width="14.125" style="499" customWidth="1"/>
    <col min="5" max="5" width="14.625" style="499" customWidth="1"/>
    <col min="6" max="13" width="9.875" style="499" customWidth="1"/>
    <col min="14" max="255" width="6.75" style="499" customWidth="1"/>
    <col min="256" max="16384" width="6.875" style="500"/>
  </cols>
  <sheetData>
    <row r="1" customHeight="1" spans="2:13">
      <c r="B1" s="501"/>
      <c r="C1" s="501"/>
      <c r="D1" s="501"/>
      <c r="E1" s="501"/>
      <c r="F1" s="501"/>
      <c r="G1" s="501"/>
      <c r="H1" s="501"/>
      <c r="I1" s="501"/>
      <c r="J1" s="501"/>
      <c r="M1" s="522" t="s">
        <v>75</v>
      </c>
    </row>
    <row r="2" customHeight="1" spans="1:13">
      <c r="A2" s="502" t="s">
        <v>76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</row>
    <row r="3" customHeight="1" spans="2:13">
      <c r="B3" s="503"/>
      <c r="C3" s="503"/>
      <c r="D3" s="504"/>
      <c r="E3" s="504"/>
      <c r="F3" s="504"/>
      <c r="G3" s="503"/>
      <c r="H3" s="503"/>
      <c r="I3" s="503"/>
      <c r="J3" s="503"/>
      <c r="L3" s="523" t="s">
        <v>77</v>
      </c>
      <c r="M3" s="523"/>
    </row>
    <row r="4" customHeight="1" spans="1:13">
      <c r="A4" s="505" t="s">
        <v>78</v>
      </c>
      <c r="B4" s="505" t="s">
        <v>79</v>
      </c>
      <c r="C4" s="506" t="s">
        <v>80</v>
      </c>
      <c r="D4" s="507" t="s">
        <v>81</v>
      </c>
      <c r="E4" s="507"/>
      <c r="F4" s="507"/>
      <c r="G4" s="505" t="s">
        <v>82</v>
      </c>
      <c r="H4" s="505" t="s">
        <v>83</v>
      </c>
      <c r="I4" s="505" t="s">
        <v>84</v>
      </c>
      <c r="J4" s="505" t="s">
        <v>85</v>
      </c>
      <c r="K4" s="505" t="s">
        <v>86</v>
      </c>
      <c r="L4" s="524" t="s">
        <v>87</v>
      </c>
      <c r="M4" s="525" t="s">
        <v>88</v>
      </c>
    </row>
    <row r="5" ht="36" customHeight="1" spans="1:13">
      <c r="A5" s="505"/>
      <c r="B5" s="505"/>
      <c r="C5" s="505"/>
      <c r="D5" s="505" t="s">
        <v>89</v>
      </c>
      <c r="E5" s="505" t="s">
        <v>90</v>
      </c>
      <c r="F5" s="505" t="s">
        <v>91</v>
      </c>
      <c r="G5" s="505"/>
      <c r="H5" s="505"/>
      <c r="I5" s="505"/>
      <c r="J5" s="505"/>
      <c r="K5" s="505"/>
      <c r="L5" s="505"/>
      <c r="M5" s="526"/>
    </row>
    <row r="6" customHeight="1" spans="1:13">
      <c r="A6" s="508" t="s">
        <v>92</v>
      </c>
      <c r="B6" s="508" t="s">
        <v>92</v>
      </c>
      <c r="C6" s="508">
        <v>1</v>
      </c>
      <c r="D6" s="508">
        <v>2</v>
      </c>
      <c r="E6" s="508">
        <v>3</v>
      </c>
      <c r="F6" s="508">
        <v>4</v>
      </c>
      <c r="G6" s="508">
        <v>5</v>
      </c>
      <c r="H6" s="508">
        <v>6</v>
      </c>
      <c r="I6" s="508">
        <v>7</v>
      </c>
      <c r="J6" s="508">
        <v>8</v>
      </c>
      <c r="K6" s="508">
        <v>9</v>
      </c>
      <c r="L6" s="508">
        <v>10</v>
      </c>
      <c r="M6" s="527">
        <v>11</v>
      </c>
    </row>
    <row r="7" customHeight="1" spans="1:13">
      <c r="A7" s="509"/>
      <c r="B7" s="505" t="s">
        <v>80</v>
      </c>
      <c r="C7" s="510">
        <f>C8+C9+C10+C11+C12</f>
        <v>21096718.52</v>
      </c>
      <c r="D7" s="511">
        <f t="shared" ref="D7:M7" si="0">D8+D9+D10+D11+D12</f>
        <v>20266718.52</v>
      </c>
      <c r="E7" s="511">
        <f t="shared" si="0"/>
        <v>20266718.52</v>
      </c>
      <c r="F7" s="511">
        <f t="shared" si="0"/>
        <v>0</v>
      </c>
      <c r="G7" s="511">
        <f t="shared" si="0"/>
        <v>0</v>
      </c>
      <c r="H7" s="511">
        <f t="shared" si="0"/>
        <v>0</v>
      </c>
      <c r="I7" s="511">
        <f t="shared" si="0"/>
        <v>0</v>
      </c>
      <c r="J7" s="511">
        <f t="shared" si="0"/>
        <v>0</v>
      </c>
      <c r="K7" s="511">
        <f t="shared" si="0"/>
        <v>0</v>
      </c>
      <c r="L7" s="511">
        <f t="shared" si="0"/>
        <v>830000</v>
      </c>
      <c r="M7" s="511">
        <f t="shared" si="0"/>
        <v>0</v>
      </c>
    </row>
    <row r="8" s="498" customFormat="1" ht="23.25" customHeight="1" spans="1:255">
      <c r="A8" s="512" t="s">
        <v>93</v>
      </c>
      <c r="B8" s="513" t="s">
        <v>94</v>
      </c>
      <c r="C8" s="514">
        <v>19145304.15</v>
      </c>
      <c r="D8" s="515">
        <v>18315304.15</v>
      </c>
      <c r="E8" s="515">
        <v>18315304.15</v>
      </c>
      <c r="F8" s="516"/>
      <c r="G8" s="516">
        <v>0</v>
      </c>
      <c r="H8" s="516">
        <v>0</v>
      </c>
      <c r="I8" s="516">
        <v>0</v>
      </c>
      <c r="J8" s="516">
        <v>0</v>
      </c>
      <c r="K8" s="516">
        <v>0</v>
      </c>
      <c r="L8" s="515">
        <v>830000</v>
      </c>
      <c r="M8" s="516">
        <v>0</v>
      </c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  <c r="BJ8" s="521"/>
      <c r="BK8" s="521"/>
      <c r="BL8" s="521"/>
      <c r="BM8" s="521"/>
      <c r="BN8" s="521"/>
      <c r="BO8" s="521"/>
      <c r="BP8" s="521"/>
      <c r="BQ8" s="521"/>
      <c r="BR8" s="521"/>
      <c r="BS8" s="521"/>
      <c r="BT8" s="521"/>
      <c r="BU8" s="521"/>
      <c r="BV8" s="521"/>
      <c r="BW8" s="521"/>
      <c r="BX8" s="521"/>
      <c r="BY8" s="521"/>
      <c r="BZ8" s="521"/>
      <c r="CA8" s="521"/>
      <c r="CB8" s="521"/>
      <c r="CC8" s="521"/>
      <c r="CD8" s="521"/>
      <c r="CE8" s="521"/>
      <c r="CF8" s="521"/>
      <c r="CG8" s="521"/>
      <c r="CH8" s="521"/>
      <c r="CI8" s="521"/>
      <c r="CJ8" s="521"/>
      <c r="CK8" s="521"/>
      <c r="CL8" s="521"/>
      <c r="CM8" s="521"/>
      <c r="CN8" s="521"/>
      <c r="CO8" s="521"/>
      <c r="CP8" s="521"/>
      <c r="CQ8" s="521"/>
      <c r="CR8" s="521"/>
      <c r="CS8" s="521"/>
      <c r="CT8" s="521"/>
      <c r="CU8" s="521"/>
      <c r="CV8" s="521"/>
      <c r="CW8" s="521"/>
      <c r="CX8" s="521"/>
      <c r="CY8" s="521"/>
      <c r="CZ8" s="521"/>
      <c r="DA8" s="521"/>
      <c r="DB8" s="521"/>
      <c r="DC8" s="521"/>
      <c r="DD8" s="521"/>
      <c r="DE8" s="521"/>
      <c r="DF8" s="521"/>
      <c r="DG8" s="521"/>
      <c r="DH8" s="521"/>
      <c r="DI8" s="521"/>
      <c r="DJ8" s="521"/>
      <c r="DK8" s="521"/>
      <c r="DL8" s="521"/>
      <c r="DM8" s="521"/>
      <c r="DN8" s="521"/>
      <c r="DO8" s="521"/>
      <c r="DP8" s="521"/>
      <c r="DQ8" s="521"/>
      <c r="DR8" s="521"/>
      <c r="DS8" s="521"/>
      <c r="DT8" s="521"/>
      <c r="DU8" s="521"/>
      <c r="DV8" s="521"/>
      <c r="DW8" s="521"/>
      <c r="DX8" s="521"/>
      <c r="DY8" s="521"/>
      <c r="DZ8" s="521"/>
      <c r="EA8" s="521"/>
      <c r="EB8" s="521"/>
      <c r="EC8" s="521"/>
      <c r="ED8" s="521"/>
      <c r="EE8" s="521"/>
      <c r="EF8" s="521"/>
      <c r="EG8" s="521"/>
      <c r="EH8" s="521"/>
      <c r="EI8" s="521"/>
      <c r="EJ8" s="521"/>
      <c r="EK8" s="521"/>
      <c r="EL8" s="521"/>
      <c r="EM8" s="521"/>
      <c r="EN8" s="521"/>
      <c r="EO8" s="521"/>
      <c r="EP8" s="521"/>
      <c r="EQ8" s="521"/>
      <c r="ER8" s="521"/>
      <c r="ES8" s="521"/>
      <c r="ET8" s="521"/>
      <c r="EU8" s="521"/>
      <c r="EV8" s="521"/>
      <c r="EW8" s="521"/>
      <c r="EX8" s="521"/>
      <c r="EY8" s="521"/>
      <c r="EZ8" s="521"/>
      <c r="FA8" s="521"/>
      <c r="FB8" s="521"/>
      <c r="FC8" s="521"/>
      <c r="FD8" s="521"/>
      <c r="FE8" s="521"/>
      <c r="FF8" s="521"/>
      <c r="FG8" s="521"/>
      <c r="FH8" s="521"/>
      <c r="FI8" s="521"/>
      <c r="FJ8" s="521"/>
      <c r="FK8" s="521"/>
      <c r="FL8" s="521"/>
      <c r="FM8" s="521"/>
      <c r="FN8" s="521"/>
      <c r="FO8" s="521"/>
      <c r="FP8" s="521"/>
      <c r="FQ8" s="521"/>
      <c r="FR8" s="521"/>
      <c r="FS8" s="521"/>
      <c r="FT8" s="521"/>
      <c r="FU8" s="521"/>
      <c r="FV8" s="521"/>
      <c r="FW8" s="521"/>
      <c r="FX8" s="521"/>
      <c r="FY8" s="521"/>
      <c r="FZ8" s="521"/>
      <c r="GA8" s="521"/>
      <c r="GB8" s="521"/>
      <c r="GC8" s="521"/>
      <c r="GD8" s="521"/>
      <c r="GE8" s="521"/>
      <c r="GF8" s="521"/>
      <c r="GG8" s="521"/>
      <c r="GH8" s="521"/>
      <c r="GI8" s="521"/>
      <c r="GJ8" s="521"/>
      <c r="GK8" s="521"/>
      <c r="GL8" s="521"/>
      <c r="GM8" s="521"/>
      <c r="GN8" s="521"/>
      <c r="GO8" s="521"/>
      <c r="GP8" s="521"/>
      <c r="GQ8" s="521"/>
      <c r="GR8" s="521"/>
      <c r="GS8" s="521"/>
      <c r="GT8" s="521"/>
      <c r="GU8" s="521"/>
      <c r="GV8" s="521"/>
      <c r="GW8" s="521"/>
      <c r="GX8" s="521"/>
      <c r="GY8" s="521"/>
      <c r="GZ8" s="521"/>
      <c r="HA8" s="521"/>
      <c r="HB8" s="521"/>
      <c r="HC8" s="521"/>
      <c r="HD8" s="521"/>
      <c r="HE8" s="521"/>
      <c r="HF8" s="521"/>
      <c r="HG8" s="521"/>
      <c r="HH8" s="521"/>
      <c r="HI8" s="521"/>
      <c r="HJ8" s="521"/>
      <c r="HK8" s="521"/>
      <c r="HL8" s="521"/>
      <c r="HM8" s="521"/>
      <c r="HN8" s="521"/>
      <c r="HO8" s="521"/>
      <c r="HP8" s="521"/>
      <c r="HQ8" s="521"/>
      <c r="HR8" s="521"/>
      <c r="HS8" s="521"/>
      <c r="HT8" s="521"/>
      <c r="HU8" s="521"/>
      <c r="HV8" s="521"/>
      <c r="HW8" s="521"/>
      <c r="HX8" s="521"/>
      <c r="HY8" s="521"/>
      <c r="HZ8" s="521"/>
      <c r="IA8" s="521"/>
      <c r="IB8" s="521"/>
      <c r="IC8" s="521"/>
      <c r="ID8" s="521"/>
      <c r="IE8" s="521"/>
      <c r="IF8" s="521"/>
      <c r="IG8" s="521"/>
      <c r="IH8" s="521"/>
      <c r="II8" s="521"/>
      <c r="IJ8" s="521"/>
      <c r="IK8" s="521"/>
      <c r="IL8" s="521"/>
      <c r="IM8" s="521"/>
      <c r="IN8" s="521"/>
      <c r="IO8" s="521"/>
      <c r="IP8" s="521"/>
      <c r="IQ8" s="521"/>
      <c r="IR8" s="521"/>
      <c r="IS8" s="521"/>
      <c r="IT8" s="521"/>
      <c r="IU8" s="521"/>
    </row>
    <row r="9" ht="23.25" customHeight="1" spans="1:13">
      <c r="A9" s="512" t="s">
        <v>95</v>
      </c>
      <c r="B9" s="513" t="s">
        <v>96</v>
      </c>
      <c r="C9" s="514">
        <v>685244.01</v>
      </c>
      <c r="D9" s="515">
        <v>685244.01</v>
      </c>
      <c r="E9" s="515">
        <v>685244.01</v>
      </c>
      <c r="F9" s="516"/>
      <c r="G9" s="516">
        <v>0</v>
      </c>
      <c r="H9" s="516">
        <v>0</v>
      </c>
      <c r="I9" s="516">
        <v>0</v>
      </c>
      <c r="J9" s="516">
        <v>0</v>
      </c>
      <c r="K9" s="516">
        <v>0</v>
      </c>
      <c r="L9" s="515"/>
      <c r="M9" s="516">
        <v>0</v>
      </c>
    </row>
    <row r="10" customHeight="1" spans="1:13">
      <c r="A10" s="517" t="s">
        <v>97</v>
      </c>
      <c r="B10" s="513" t="s">
        <v>98</v>
      </c>
      <c r="C10" s="514">
        <v>1020122.27</v>
      </c>
      <c r="D10" s="514">
        <v>1020122.27</v>
      </c>
      <c r="E10" s="514">
        <v>1020122.27</v>
      </c>
      <c r="F10" s="518"/>
      <c r="G10" s="518"/>
      <c r="H10" s="518"/>
      <c r="I10" s="518"/>
      <c r="J10" s="518"/>
      <c r="K10" s="518"/>
      <c r="L10" s="515"/>
      <c r="M10" s="518"/>
    </row>
    <row r="11" customHeight="1" spans="1:13">
      <c r="A11" s="517" t="s">
        <v>99</v>
      </c>
      <c r="B11" s="513" t="s">
        <v>100</v>
      </c>
      <c r="C11" s="514">
        <v>123326.63</v>
      </c>
      <c r="D11" s="514">
        <v>123326.63</v>
      </c>
      <c r="E11" s="514">
        <v>123326.63</v>
      </c>
      <c r="F11" s="518"/>
      <c r="G11" s="518"/>
      <c r="H11" s="518"/>
      <c r="I11" s="518"/>
      <c r="J11" s="518"/>
      <c r="K11" s="518"/>
      <c r="L11" s="515"/>
      <c r="M11" s="528"/>
    </row>
    <row r="12" customHeight="1" spans="1:13">
      <c r="A12" s="519" t="s">
        <v>101</v>
      </c>
      <c r="B12" s="513" t="s">
        <v>102</v>
      </c>
      <c r="C12" s="520">
        <v>122721.46</v>
      </c>
      <c r="D12" s="520">
        <v>122721.46</v>
      </c>
      <c r="E12" s="520">
        <v>122721.46</v>
      </c>
      <c r="F12" s="518"/>
      <c r="G12" s="518"/>
      <c r="H12" s="518"/>
      <c r="I12" s="518"/>
      <c r="J12" s="518"/>
      <c r="K12" s="518"/>
      <c r="L12" s="515"/>
      <c r="M12" s="528"/>
    </row>
    <row r="13" customHeight="1" spans="6:10">
      <c r="F13" s="521"/>
      <c r="I13" s="521"/>
      <c r="J13" s="521"/>
    </row>
    <row r="14" customHeight="1" spans="9:9">
      <c r="I14" s="521"/>
    </row>
    <row r="16" customHeight="1" spans="6:6">
      <c r="F16" s="521"/>
    </row>
    <row r="17" customHeight="1" spans="6:6">
      <c r="F17" s="521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8"/>
  <sheetViews>
    <sheetView showGridLines="0" showZeros="0" workbookViewId="0">
      <selection activeCell="F22" sqref="F22"/>
    </sheetView>
  </sheetViews>
  <sheetFormatPr defaultColWidth="6.875" defaultRowHeight="23.1" customHeight="1"/>
  <cols>
    <col min="1" max="3" width="3.375" style="279" customWidth="1"/>
    <col min="4" max="4" width="7.375" style="279" customWidth="1"/>
    <col min="5" max="5" width="21.75" style="279" customWidth="1"/>
    <col min="6" max="6" width="12.5" style="279" customWidth="1"/>
    <col min="7" max="7" width="11.625" style="279" customWidth="1"/>
    <col min="8" max="16" width="10.5" style="279" customWidth="1"/>
    <col min="17" max="247" width="6.75" style="279" customWidth="1"/>
    <col min="248" max="16384" width="6.875" style="254"/>
  </cols>
  <sheetData>
    <row r="1" customHeight="1" spans="2:16"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P1" s="489" t="s">
        <v>103</v>
      </c>
    </row>
    <row r="2" customHeight="1" spans="1:17">
      <c r="A2" s="480" t="s">
        <v>104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97"/>
    </row>
    <row r="3" customHeight="1" spans="1:17">
      <c r="A3" s="481"/>
      <c r="B3" s="481"/>
      <c r="C3" s="481"/>
      <c r="D3" s="482"/>
      <c r="E3" s="483"/>
      <c r="F3" s="482"/>
      <c r="G3" s="484"/>
      <c r="H3" s="484"/>
      <c r="I3" s="484"/>
      <c r="J3" s="482"/>
      <c r="K3" s="482"/>
      <c r="L3" s="482"/>
      <c r="O3" s="490" t="s">
        <v>77</v>
      </c>
      <c r="P3" s="490"/>
      <c r="Q3" s="484"/>
    </row>
    <row r="4" ht="24.75" customHeight="1" spans="1:16">
      <c r="A4" s="485" t="s">
        <v>105</v>
      </c>
      <c r="B4" s="485"/>
      <c r="C4" s="485"/>
      <c r="D4" s="137" t="s">
        <v>78</v>
      </c>
      <c r="E4" s="486" t="s">
        <v>106</v>
      </c>
      <c r="F4" s="487" t="s">
        <v>107</v>
      </c>
      <c r="G4" s="488" t="s">
        <v>81</v>
      </c>
      <c r="H4" s="488"/>
      <c r="I4" s="488"/>
      <c r="J4" s="137" t="s">
        <v>82</v>
      </c>
      <c r="K4" s="137" t="s">
        <v>83</v>
      </c>
      <c r="L4" s="137" t="s">
        <v>84</v>
      </c>
      <c r="M4" s="137" t="s">
        <v>85</v>
      </c>
      <c r="N4" s="137" t="s">
        <v>86</v>
      </c>
      <c r="O4" s="491" t="s">
        <v>87</v>
      </c>
      <c r="P4" s="492" t="s">
        <v>88</v>
      </c>
    </row>
    <row r="5" ht="39" customHeight="1" spans="1:16">
      <c r="A5" s="137" t="s">
        <v>108</v>
      </c>
      <c r="B5" s="137" t="s">
        <v>109</v>
      </c>
      <c r="C5" s="137" t="s">
        <v>110</v>
      </c>
      <c r="D5" s="137"/>
      <c r="E5" s="486"/>
      <c r="F5" s="137"/>
      <c r="G5" s="137" t="s">
        <v>89</v>
      </c>
      <c r="H5" s="137" t="s">
        <v>90</v>
      </c>
      <c r="I5" s="137" t="s">
        <v>91</v>
      </c>
      <c r="J5" s="137"/>
      <c r="K5" s="137"/>
      <c r="L5" s="137"/>
      <c r="M5" s="137"/>
      <c r="N5" s="137"/>
      <c r="O5" s="493"/>
      <c r="P5" s="494"/>
    </row>
    <row r="6" customHeight="1" spans="1:16">
      <c r="A6" s="79" t="s">
        <v>92</v>
      </c>
      <c r="B6" s="79" t="s">
        <v>92</v>
      </c>
      <c r="C6" s="79" t="s">
        <v>92</v>
      </c>
      <c r="D6" s="79" t="s">
        <v>92</v>
      </c>
      <c r="E6" s="79" t="s">
        <v>92</v>
      </c>
      <c r="F6" s="79">
        <v>1</v>
      </c>
      <c r="G6" s="79">
        <v>2</v>
      </c>
      <c r="H6" s="79">
        <v>3</v>
      </c>
      <c r="I6" s="79">
        <v>4</v>
      </c>
      <c r="J6" s="79">
        <v>5</v>
      </c>
      <c r="K6" s="79">
        <v>6</v>
      </c>
      <c r="L6" s="79">
        <v>7</v>
      </c>
      <c r="M6" s="79">
        <v>8</v>
      </c>
      <c r="N6" s="79">
        <v>9</v>
      </c>
      <c r="O6" s="495">
        <v>10</v>
      </c>
      <c r="P6" s="496">
        <v>11</v>
      </c>
    </row>
    <row r="7" customHeight="1" spans="1:16">
      <c r="A7" s="79"/>
      <c r="B7" s="79"/>
      <c r="C7" s="79"/>
      <c r="D7" s="79"/>
      <c r="E7" s="79" t="s">
        <v>80</v>
      </c>
      <c r="F7" s="79">
        <f>F30+F8+F37+F45+F52</f>
        <v>21096718.52</v>
      </c>
      <c r="G7" s="79">
        <f t="shared" ref="G7:O7" si="0">G30+G8+G37+G45+G52</f>
        <v>20266718.52</v>
      </c>
      <c r="H7" s="79">
        <f t="shared" si="0"/>
        <v>20266718.52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137">
        <f t="shared" si="0"/>
        <v>0</v>
      </c>
      <c r="N7" s="137">
        <f t="shared" si="0"/>
        <v>0</v>
      </c>
      <c r="O7" s="137">
        <f t="shared" si="0"/>
        <v>830000</v>
      </c>
      <c r="P7" s="138"/>
    </row>
    <row r="8" customHeight="1" spans="1:16">
      <c r="A8" s="79"/>
      <c r="B8" s="79"/>
      <c r="C8" s="79"/>
      <c r="D8" s="79">
        <v>603001</v>
      </c>
      <c r="E8" s="84" t="s">
        <v>94</v>
      </c>
      <c r="F8" s="79">
        <f t="shared" ref="F8:O8" si="1">SUM(F9:F29)</f>
        <v>19145304.15</v>
      </c>
      <c r="G8" s="79">
        <f t="shared" si="1"/>
        <v>18315304.15</v>
      </c>
      <c r="H8" s="79">
        <f t="shared" si="1"/>
        <v>18315304.15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137">
        <f t="shared" si="1"/>
        <v>0</v>
      </c>
      <c r="N8" s="137">
        <f t="shared" si="1"/>
        <v>0</v>
      </c>
      <c r="O8" s="137">
        <f t="shared" si="1"/>
        <v>830000</v>
      </c>
      <c r="P8" s="138"/>
    </row>
    <row r="9" s="342" customFormat="1" ht="24.75" customHeight="1" spans="1:247">
      <c r="A9" s="87" t="s">
        <v>111</v>
      </c>
      <c r="B9" s="87" t="s">
        <v>112</v>
      </c>
      <c r="C9" s="87" t="s">
        <v>113</v>
      </c>
      <c r="D9" s="87" t="s">
        <v>114</v>
      </c>
      <c r="E9" s="84" t="s">
        <v>115</v>
      </c>
      <c r="F9" s="84">
        <v>2046225.93</v>
      </c>
      <c r="G9" s="84">
        <v>2046225.93</v>
      </c>
      <c r="H9" s="84">
        <v>2046225.93</v>
      </c>
      <c r="I9" s="84"/>
      <c r="J9" s="84"/>
      <c r="K9" s="84"/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7"/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  <c r="EB9" s="367"/>
      <c r="EC9" s="367"/>
      <c r="ED9" s="367"/>
      <c r="EE9" s="367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7"/>
      <c r="EV9" s="367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367"/>
      <c r="FO9" s="367"/>
      <c r="FP9" s="367"/>
      <c r="FQ9" s="367"/>
      <c r="FR9" s="367"/>
      <c r="FS9" s="367"/>
      <c r="FT9" s="367"/>
      <c r="FU9" s="367"/>
      <c r="FV9" s="367"/>
      <c r="FW9" s="367"/>
      <c r="FX9" s="367"/>
      <c r="FY9" s="367"/>
      <c r="FZ9" s="367"/>
      <c r="GA9" s="367"/>
      <c r="GB9" s="367"/>
      <c r="GC9" s="367"/>
      <c r="GD9" s="367"/>
      <c r="GE9" s="367"/>
      <c r="GF9" s="367"/>
      <c r="GG9" s="367"/>
      <c r="GH9" s="367"/>
      <c r="GI9" s="367"/>
      <c r="GJ9" s="367"/>
      <c r="GK9" s="367"/>
      <c r="GL9" s="367"/>
      <c r="GM9" s="367"/>
      <c r="GN9" s="367"/>
      <c r="GO9" s="367"/>
      <c r="GP9" s="367"/>
      <c r="GQ9" s="367"/>
      <c r="GR9" s="367"/>
      <c r="GS9" s="367"/>
      <c r="GT9" s="367"/>
      <c r="GU9" s="367"/>
      <c r="GV9" s="367"/>
      <c r="GW9" s="367"/>
      <c r="GX9" s="367"/>
      <c r="GY9" s="367"/>
      <c r="GZ9" s="367"/>
      <c r="HA9" s="367"/>
      <c r="HB9" s="367"/>
      <c r="HC9" s="367"/>
      <c r="HD9" s="367"/>
      <c r="HE9" s="367"/>
      <c r="HF9" s="367"/>
      <c r="HG9" s="367"/>
      <c r="HH9" s="367"/>
      <c r="HI9" s="367"/>
      <c r="HJ9" s="367"/>
      <c r="HK9" s="367"/>
      <c r="HL9" s="367"/>
      <c r="HM9" s="367"/>
      <c r="HN9" s="367"/>
      <c r="HO9" s="367"/>
      <c r="HP9" s="367"/>
      <c r="HQ9" s="367"/>
      <c r="HR9" s="367"/>
      <c r="HS9" s="367"/>
      <c r="HT9" s="367"/>
      <c r="HU9" s="367"/>
      <c r="HV9" s="367"/>
      <c r="HW9" s="367"/>
      <c r="HX9" s="367"/>
      <c r="HY9" s="367"/>
      <c r="HZ9" s="367"/>
      <c r="IA9" s="367"/>
      <c r="IB9" s="367"/>
      <c r="IC9" s="367"/>
      <c r="ID9" s="367"/>
      <c r="IE9" s="367"/>
      <c r="IF9" s="367"/>
      <c r="IG9" s="367"/>
      <c r="IH9" s="367"/>
      <c r="II9" s="367"/>
      <c r="IJ9" s="367"/>
      <c r="IK9" s="367"/>
      <c r="IL9" s="367"/>
      <c r="IM9" s="367"/>
    </row>
    <row r="10" ht="24.75" customHeight="1" spans="1:17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84">
        <v>2854640</v>
      </c>
      <c r="G10" s="84">
        <v>2854640</v>
      </c>
      <c r="H10" s="84">
        <v>2854640</v>
      </c>
      <c r="I10" s="84"/>
      <c r="J10" s="84"/>
      <c r="K10" s="84"/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367"/>
    </row>
    <row r="11" ht="24.75" customHeight="1" spans="1:16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84">
        <v>24419.6</v>
      </c>
      <c r="G11" s="84">
        <v>24419.6</v>
      </c>
      <c r="H11" s="84">
        <v>24419.6</v>
      </c>
      <c r="I11" s="84"/>
      <c r="J11" s="84"/>
      <c r="K11" s="84"/>
      <c r="L11" s="84">
        <v>0</v>
      </c>
      <c r="M11" s="84">
        <v>0</v>
      </c>
      <c r="N11" s="84">
        <v>0</v>
      </c>
      <c r="O11" s="84">
        <v>0</v>
      </c>
      <c r="P11" s="84">
        <v>0</v>
      </c>
    </row>
    <row r="12" ht="24.75" customHeight="1" spans="1:16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84">
        <v>540000</v>
      </c>
      <c r="G12" s="84">
        <v>540000</v>
      </c>
      <c r="H12" s="84">
        <v>540000</v>
      </c>
      <c r="I12" s="84"/>
      <c r="J12" s="84"/>
      <c r="K12" s="84"/>
      <c r="L12" s="84">
        <v>0</v>
      </c>
      <c r="M12" s="84">
        <v>0</v>
      </c>
      <c r="N12" s="84">
        <v>0</v>
      </c>
      <c r="O12" s="84">
        <v>0</v>
      </c>
      <c r="P12" s="84">
        <v>0</v>
      </c>
    </row>
    <row r="13" ht="24.75" customHeight="1" spans="1:16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84">
        <v>1275946.1</v>
      </c>
      <c r="G13" s="84">
        <v>1275946.1</v>
      </c>
      <c r="H13" s="84">
        <v>1275946.1</v>
      </c>
      <c r="I13" s="84"/>
      <c r="J13" s="84"/>
      <c r="K13" s="84"/>
      <c r="L13" s="84">
        <v>0</v>
      </c>
      <c r="M13" s="84">
        <v>0</v>
      </c>
      <c r="N13" s="84">
        <v>0</v>
      </c>
      <c r="O13" s="84">
        <v>0</v>
      </c>
      <c r="P13" s="84">
        <v>0</v>
      </c>
    </row>
    <row r="14" ht="24.75" customHeight="1" spans="1:16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84">
        <v>189315</v>
      </c>
      <c r="G14" s="84">
        <v>189315</v>
      </c>
      <c r="H14" s="84">
        <v>189315</v>
      </c>
      <c r="I14" s="84"/>
      <c r="J14" s="84"/>
      <c r="K14" s="84"/>
      <c r="L14" s="84">
        <v>0</v>
      </c>
      <c r="M14" s="84">
        <v>0</v>
      </c>
      <c r="N14" s="84">
        <v>0</v>
      </c>
      <c r="O14" s="84">
        <v>0</v>
      </c>
      <c r="P14" s="84">
        <v>0</v>
      </c>
    </row>
    <row r="15" ht="24.75" customHeight="1" spans="1:16">
      <c r="A15" s="87" t="s">
        <v>111</v>
      </c>
      <c r="B15" s="87" t="s">
        <v>112</v>
      </c>
      <c r="C15" s="87" t="s">
        <v>113</v>
      </c>
      <c r="D15" s="87" t="s">
        <v>114</v>
      </c>
      <c r="E15" s="84" t="s">
        <v>115</v>
      </c>
      <c r="F15" s="84">
        <v>1901600</v>
      </c>
      <c r="G15" s="84">
        <v>1901600</v>
      </c>
      <c r="H15" s="84">
        <v>1901600</v>
      </c>
      <c r="I15" s="84"/>
      <c r="J15" s="84"/>
      <c r="K15" s="84"/>
      <c r="L15" s="84">
        <v>0</v>
      </c>
      <c r="M15" s="84">
        <v>0</v>
      </c>
      <c r="N15" s="84">
        <v>0</v>
      </c>
      <c r="O15" s="84">
        <v>0</v>
      </c>
      <c r="P15" s="84">
        <v>0</v>
      </c>
    </row>
    <row r="16" ht="24.75" customHeight="1" spans="1:16">
      <c r="A16" s="87" t="s">
        <v>111</v>
      </c>
      <c r="B16" s="87" t="s">
        <v>112</v>
      </c>
      <c r="C16" s="87" t="s">
        <v>113</v>
      </c>
      <c r="D16" s="87" t="s">
        <v>114</v>
      </c>
      <c r="E16" s="84" t="s">
        <v>115</v>
      </c>
      <c r="F16" s="84">
        <v>2792788.12</v>
      </c>
      <c r="G16" s="84">
        <v>2792788.12</v>
      </c>
      <c r="H16" s="84">
        <v>2792788.12</v>
      </c>
      <c r="I16" s="84"/>
      <c r="J16" s="84"/>
      <c r="K16" s="84"/>
      <c r="L16" s="84">
        <v>0</v>
      </c>
      <c r="M16" s="84">
        <v>0</v>
      </c>
      <c r="N16" s="84">
        <v>0</v>
      </c>
      <c r="O16" s="84">
        <v>0</v>
      </c>
      <c r="P16" s="84">
        <v>0</v>
      </c>
    </row>
    <row r="17" ht="24.75" customHeight="1" spans="1:16">
      <c r="A17" s="87" t="s">
        <v>111</v>
      </c>
      <c r="B17" s="87" t="s">
        <v>112</v>
      </c>
      <c r="C17" s="87" t="s">
        <v>116</v>
      </c>
      <c r="D17" s="87" t="s">
        <v>114</v>
      </c>
      <c r="E17" s="84" t="s">
        <v>117</v>
      </c>
      <c r="F17" s="84">
        <v>100000</v>
      </c>
      <c r="G17" s="84">
        <v>0</v>
      </c>
      <c r="H17" s="84">
        <v>0</v>
      </c>
      <c r="I17" s="84"/>
      <c r="J17" s="84"/>
      <c r="K17" s="84"/>
      <c r="L17" s="84">
        <v>0</v>
      </c>
      <c r="M17" s="84">
        <v>0</v>
      </c>
      <c r="N17" s="84">
        <v>0</v>
      </c>
      <c r="O17" s="84">
        <v>100000</v>
      </c>
      <c r="P17" s="84">
        <v>0</v>
      </c>
    </row>
    <row r="18" customHeight="1" spans="1:16">
      <c r="A18" s="87" t="s">
        <v>111</v>
      </c>
      <c r="B18" s="87" t="s">
        <v>112</v>
      </c>
      <c r="C18" s="87" t="s">
        <v>116</v>
      </c>
      <c r="D18" s="87" t="s">
        <v>114</v>
      </c>
      <c r="E18" s="84" t="s">
        <v>117</v>
      </c>
      <c r="F18" s="84">
        <v>500000</v>
      </c>
      <c r="G18" s="84">
        <v>0</v>
      </c>
      <c r="H18" s="84">
        <v>0</v>
      </c>
      <c r="I18" s="84"/>
      <c r="J18" s="84"/>
      <c r="K18" s="84"/>
      <c r="L18" s="84"/>
      <c r="M18" s="84"/>
      <c r="N18" s="84"/>
      <c r="O18" s="84">
        <v>500000</v>
      </c>
      <c r="P18" s="84"/>
    </row>
    <row r="19" customHeight="1" spans="1:16">
      <c r="A19" s="87" t="s">
        <v>111</v>
      </c>
      <c r="B19" s="87" t="s">
        <v>112</v>
      </c>
      <c r="C19" s="87" t="s">
        <v>116</v>
      </c>
      <c r="D19" s="87" t="s">
        <v>114</v>
      </c>
      <c r="E19" s="84" t="s">
        <v>117</v>
      </c>
      <c r="F19" s="84">
        <v>100000</v>
      </c>
      <c r="G19" s="84">
        <v>0</v>
      </c>
      <c r="H19" s="84">
        <v>0</v>
      </c>
      <c r="I19" s="84"/>
      <c r="J19" s="84"/>
      <c r="K19" s="84"/>
      <c r="L19" s="84"/>
      <c r="M19" s="84"/>
      <c r="N19" s="84"/>
      <c r="O19" s="84">
        <v>100000</v>
      </c>
      <c r="P19" s="84"/>
    </row>
    <row r="20" customHeight="1" spans="1:16">
      <c r="A20" s="87" t="s">
        <v>111</v>
      </c>
      <c r="B20" s="87" t="s">
        <v>112</v>
      </c>
      <c r="C20" s="87" t="s">
        <v>116</v>
      </c>
      <c r="D20" s="87" t="s">
        <v>114</v>
      </c>
      <c r="E20" s="84" t="s">
        <v>117</v>
      </c>
      <c r="F20" s="84">
        <v>36629.4</v>
      </c>
      <c r="G20" s="84">
        <v>36629.4</v>
      </c>
      <c r="H20" s="84">
        <v>36629.4</v>
      </c>
      <c r="I20" s="84"/>
      <c r="J20" s="84"/>
      <c r="K20" s="84"/>
      <c r="L20" s="84"/>
      <c r="M20" s="84"/>
      <c r="N20" s="84"/>
      <c r="O20" s="84">
        <v>0</v>
      </c>
      <c r="P20" s="84"/>
    </row>
    <row r="21" customHeight="1" spans="1:16">
      <c r="A21" s="87" t="s">
        <v>111</v>
      </c>
      <c r="B21" s="87" t="s">
        <v>112</v>
      </c>
      <c r="C21" s="87" t="s">
        <v>116</v>
      </c>
      <c r="D21" s="87" t="s">
        <v>114</v>
      </c>
      <c r="E21" s="84" t="s">
        <v>117</v>
      </c>
      <c r="F21" s="84">
        <v>89340</v>
      </c>
      <c r="G21" s="84">
        <v>89340</v>
      </c>
      <c r="H21" s="84">
        <v>89340</v>
      </c>
      <c r="I21" s="84"/>
      <c r="J21" s="84"/>
      <c r="K21" s="84"/>
      <c r="L21" s="84"/>
      <c r="M21" s="84"/>
      <c r="N21" s="84"/>
      <c r="O21" s="84">
        <v>0</v>
      </c>
      <c r="P21" s="84"/>
    </row>
    <row r="22" customHeight="1" spans="1:16">
      <c r="A22" s="87" t="s">
        <v>111</v>
      </c>
      <c r="B22" s="87" t="s">
        <v>112</v>
      </c>
      <c r="C22" s="87" t="s">
        <v>116</v>
      </c>
      <c r="D22" s="87" t="s">
        <v>114</v>
      </c>
      <c r="E22" s="84" t="s">
        <v>117</v>
      </c>
      <c r="F22" s="84">
        <v>650000</v>
      </c>
      <c r="G22" s="84">
        <v>650000</v>
      </c>
      <c r="H22" s="84">
        <v>650000</v>
      </c>
      <c r="I22" s="84"/>
      <c r="J22" s="84"/>
      <c r="K22" s="84"/>
      <c r="L22" s="84"/>
      <c r="M22" s="84"/>
      <c r="N22" s="84"/>
      <c r="O22" s="84">
        <v>0</v>
      </c>
      <c r="P22" s="84"/>
    </row>
    <row r="23" customHeight="1" spans="1:16">
      <c r="A23" s="87" t="s">
        <v>111</v>
      </c>
      <c r="B23" s="87" t="s">
        <v>112</v>
      </c>
      <c r="C23" s="87" t="s">
        <v>116</v>
      </c>
      <c r="D23" s="87" t="s">
        <v>114</v>
      </c>
      <c r="E23" s="84" t="s">
        <v>117</v>
      </c>
      <c r="F23" s="84">
        <v>1014400</v>
      </c>
      <c r="G23" s="84">
        <v>1014400</v>
      </c>
      <c r="H23" s="84">
        <v>1014400</v>
      </c>
      <c r="I23" s="84"/>
      <c r="J23" s="84"/>
      <c r="K23" s="84"/>
      <c r="L23" s="84"/>
      <c r="M23" s="84"/>
      <c r="N23" s="84"/>
      <c r="O23" s="84">
        <v>0</v>
      </c>
      <c r="P23" s="84"/>
    </row>
    <row r="24" customHeight="1" spans="1:16">
      <c r="A24" s="87" t="s">
        <v>111</v>
      </c>
      <c r="B24" s="87" t="s">
        <v>118</v>
      </c>
      <c r="C24" s="134">
        <v>99</v>
      </c>
      <c r="D24" s="87" t="s">
        <v>114</v>
      </c>
      <c r="E24" s="84" t="s">
        <v>119</v>
      </c>
      <c r="F24" s="84">
        <v>10000</v>
      </c>
      <c r="G24" s="84">
        <v>0</v>
      </c>
      <c r="H24" s="84">
        <v>0</v>
      </c>
      <c r="I24" s="84"/>
      <c r="J24" s="84"/>
      <c r="K24" s="84"/>
      <c r="L24" s="84"/>
      <c r="M24" s="84"/>
      <c r="N24" s="84"/>
      <c r="O24" s="84">
        <v>10000</v>
      </c>
      <c r="P24" s="84"/>
    </row>
    <row r="25" customHeight="1" spans="1:16">
      <c r="A25" s="87" t="s">
        <v>111</v>
      </c>
      <c r="B25" s="87" t="s">
        <v>120</v>
      </c>
      <c r="C25" s="134">
        <v>99</v>
      </c>
      <c r="D25" s="87" t="s">
        <v>114</v>
      </c>
      <c r="E25" s="84" t="s">
        <v>121</v>
      </c>
      <c r="F25" s="84">
        <v>3300000</v>
      </c>
      <c r="G25" s="84">
        <v>3300000</v>
      </c>
      <c r="H25" s="84">
        <v>3300000</v>
      </c>
      <c r="I25" s="84"/>
      <c r="J25" s="84"/>
      <c r="K25" s="84"/>
      <c r="L25" s="84"/>
      <c r="M25" s="84"/>
      <c r="N25" s="84"/>
      <c r="O25" s="84">
        <v>0</v>
      </c>
      <c r="P25" s="84"/>
    </row>
    <row r="26" customHeight="1" spans="1:16">
      <c r="A26" s="87" t="s">
        <v>122</v>
      </c>
      <c r="B26" s="87" t="s">
        <v>123</v>
      </c>
      <c r="C26" s="134">
        <v>99</v>
      </c>
      <c r="D26" s="87" t="s">
        <v>114</v>
      </c>
      <c r="E26" s="84" t="s">
        <v>124</v>
      </c>
      <c r="F26" s="84">
        <v>30000</v>
      </c>
      <c r="G26" s="84">
        <v>0</v>
      </c>
      <c r="H26" s="84">
        <v>0</v>
      </c>
      <c r="I26" s="84"/>
      <c r="J26" s="84"/>
      <c r="K26" s="84"/>
      <c r="L26" s="84"/>
      <c r="M26" s="84"/>
      <c r="N26" s="84"/>
      <c r="O26" s="84">
        <v>30000</v>
      </c>
      <c r="P26" s="84"/>
    </row>
    <row r="27" customHeight="1" spans="1:16">
      <c r="A27" s="87" t="s">
        <v>125</v>
      </c>
      <c r="B27" s="87" t="s">
        <v>112</v>
      </c>
      <c r="C27" s="134">
        <v>99</v>
      </c>
      <c r="D27" s="87" t="s">
        <v>114</v>
      </c>
      <c r="E27" s="84" t="s">
        <v>126</v>
      </c>
      <c r="F27" s="84">
        <v>30000</v>
      </c>
      <c r="G27" s="84">
        <v>0</v>
      </c>
      <c r="H27" s="84">
        <v>0</v>
      </c>
      <c r="I27" s="84"/>
      <c r="J27" s="84"/>
      <c r="K27" s="84"/>
      <c r="L27" s="84"/>
      <c r="M27" s="84"/>
      <c r="N27" s="84"/>
      <c r="O27" s="84">
        <v>30000</v>
      </c>
      <c r="P27" s="84"/>
    </row>
    <row r="28" customHeight="1" spans="1:16">
      <c r="A28" s="87" t="s">
        <v>125</v>
      </c>
      <c r="B28" s="87" t="s">
        <v>120</v>
      </c>
      <c r="C28" s="135" t="s">
        <v>118</v>
      </c>
      <c r="D28" s="87" t="s">
        <v>114</v>
      </c>
      <c r="E28" s="84" t="s">
        <v>127</v>
      </c>
      <c r="F28" s="84">
        <v>1600000</v>
      </c>
      <c r="G28" s="84">
        <v>1600000</v>
      </c>
      <c r="H28" s="84">
        <v>1600000</v>
      </c>
      <c r="I28" s="84"/>
      <c r="J28" s="84"/>
      <c r="K28" s="84"/>
      <c r="L28" s="84"/>
      <c r="M28" s="84"/>
      <c r="N28" s="84"/>
      <c r="O28" s="84">
        <v>0</v>
      </c>
      <c r="P28" s="84"/>
    </row>
    <row r="29" customHeight="1" spans="1:16">
      <c r="A29" s="87" t="s">
        <v>128</v>
      </c>
      <c r="B29" s="87" t="s">
        <v>113</v>
      </c>
      <c r="C29" s="135" t="s">
        <v>118</v>
      </c>
      <c r="D29" s="87" t="s">
        <v>114</v>
      </c>
      <c r="E29" s="84" t="s">
        <v>129</v>
      </c>
      <c r="F29" s="84">
        <v>60000</v>
      </c>
      <c r="G29" s="84">
        <v>0</v>
      </c>
      <c r="H29" s="84">
        <v>0</v>
      </c>
      <c r="I29" s="84"/>
      <c r="J29" s="84"/>
      <c r="K29" s="84"/>
      <c r="L29" s="84"/>
      <c r="M29" s="84"/>
      <c r="N29" s="84"/>
      <c r="O29" s="84">
        <v>60000</v>
      </c>
      <c r="P29" s="84"/>
    </row>
    <row r="30" customHeight="1" spans="1:16">
      <c r="A30" s="87"/>
      <c r="B30" s="87"/>
      <c r="C30" s="135"/>
      <c r="D30" s="87" t="s">
        <v>130</v>
      </c>
      <c r="E30" s="84" t="s">
        <v>96</v>
      </c>
      <c r="F30" s="84">
        <f>SUM(F31:F36)</f>
        <v>685244.01</v>
      </c>
      <c r="G30" s="84">
        <f>SUM(G31:G36)</f>
        <v>685244.01</v>
      </c>
      <c r="H30" s="84">
        <f>SUM(H31:H36)</f>
        <v>685244.01</v>
      </c>
      <c r="I30" s="84"/>
      <c r="J30" s="84"/>
      <c r="K30" s="84"/>
      <c r="L30" s="84"/>
      <c r="M30" s="84"/>
      <c r="N30" s="84"/>
      <c r="O30" s="84"/>
      <c r="P30" s="84"/>
    </row>
    <row r="31" customHeight="1" spans="1:16">
      <c r="A31" s="87" t="s">
        <v>111</v>
      </c>
      <c r="B31" s="87" t="s">
        <v>112</v>
      </c>
      <c r="C31" s="134">
        <v>50</v>
      </c>
      <c r="D31" s="87" t="s">
        <v>130</v>
      </c>
      <c r="E31" s="84" t="s">
        <v>131</v>
      </c>
      <c r="F31" s="84">
        <v>177180</v>
      </c>
      <c r="G31" s="84">
        <v>177180</v>
      </c>
      <c r="H31" s="84">
        <v>177180</v>
      </c>
      <c r="I31" s="84"/>
      <c r="J31" s="84"/>
      <c r="K31" s="84"/>
      <c r="L31" s="84"/>
      <c r="M31" s="84"/>
      <c r="N31" s="84"/>
      <c r="O31" s="84">
        <v>0</v>
      </c>
      <c r="P31" s="84"/>
    </row>
    <row r="32" customHeight="1" spans="1:16">
      <c r="A32" s="87" t="s">
        <v>111</v>
      </c>
      <c r="B32" s="87" t="s">
        <v>112</v>
      </c>
      <c r="C32" s="134">
        <v>50</v>
      </c>
      <c r="D32" s="87" t="s">
        <v>130</v>
      </c>
      <c r="E32" s="84" t="s">
        <v>131</v>
      </c>
      <c r="F32" s="84">
        <v>113524.01</v>
      </c>
      <c r="G32" s="84">
        <v>113524.01</v>
      </c>
      <c r="H32" s="84">
        <v>113524.01</v>
      </c>
      <c r="I32" s="84"/>
      <c r="J32" s="84"/>
      <c r="K32" s="84"/>
      <c r="L32" s="84"/>
      <c r="M32" s="84"/>
      <c r="N32" s="84"/>
      <c r="O32" s="84">
        <v>0</v>
      </c>
      <c r="P32" s="84"/>
    </row>
    <row r="33" customHeight="1" spans="1:16">
      <c r="A33" s="87" t="s">
        <v>111</v>
      </c>
      <c r="B33" s="87" t="s">
        <v>112</v>
      </c>
      <c r="C33" s="134">
        <v>50</v>
      </c>
      <c r="D33" s="87" t="s">
        <v>130</v>
      </c>
      <c r="E33" s="84" t="s">
        <v>131</v>
      </c>
      <c r="F33" s="84">
        <v>115620</v>
      </c>
      <c r="G33" s="84">
        <v>115620</v>
      </c>
      <c r="H33" s="84">
        <v>115620</v>
      </c>
      <c r="I33" s="84"/>
      <c r="J33" s="84"/>
      <c r="K33" s="84"/>
      <c r="L33" s="84"/>
      <c r="M33" s="84"/>
      <c r="N33" s="84"/>
      <c r="O33" s="84">
        <v>0</v>
      </c>
      <c r="P33" s="84"/>
    </row>
    <row r="34" customHeight="1" spans="1:16">
      <c r="A34" s="87" t="s">
        <v>111</v>
      </c>
      <c r="B34" s="87" t="s">
        <v>112</v>
      </c>
      <c r="C34" s="134">
        <v>50</v>
      </c>
      <c r="D34" s="87" t="s">
        <v>130</v>
      </c>
      <c r="E34" s="84" t="s">
        <v>131</v>
      </c>
      <c r="F34" s="84">
        <v>43920</v>
      </c>
      <c r="G34" s="84">
        <v>43920</v>
      </c>
      <c r="H34" s="84">
        <v>43920</v>
      </c>
      <c r="I34" s="84"/>
      <c r="J34" s="84"/>
      <c r="K34" s="84"/>
      <c r="L34" s="84"/>
      <c r="M34" s="84"/>
      <c r="N34" s="84"/>
      <c r="O34" s="84">
        <v>0</v>
      </c>
      <c r="P34" s="84"/>
    </row>
    <row r="35" customHeight="1" spans="1:16">
      <c r="A35" s="87" t="s">
        <v>111</v>
      </c>
      <c r="B35" s="87" t="s">
        <v>112</v>
      </c>
      <c r="C35" s="134">
        <v>50</v>
      </c>
      <c r="D35" s="87" t="s">
        <v>130</v>
      </c>
      <c r="E35" s="84" t="s">
        <v>131</v>
      </c>
      <c r="F35" s="84">
        <v>202000</v>
      </c>
      <c r="G35" s="84">
        <v>202000</v>
      </c>
      <c r="H35" s="84">
        <v>202000</v>
      </c>
      <c r="I35" s="84"/>
      <c r="J35" s="84"/>
      <c r="K35" s="84"/>
      <c r="L35" s="84"/>
      <c r="M35" s="84"/>
      <c r="N35" s="84"/>
      <c r="O35" s="84">
        <v>0</v>
      </c>
      <c r="P35" s="84"/>
    </row>
    <row r="36" customHeight="1" spans="1:16">
      <c r="A36" s="87" t="s">
        <v>111</v>
      </c>
      <c r="B36" s="87" t="s">
        <v>112</v>
      </c>
      <c r="C36" s="134">
        <v>50</v>
      </c>
      <c r="D36" s="87" t="s">
        <v>130</v>
      </c>
      <c r="E36" s="84" t="s">
        <v>131</v>
      </c>
      <c r="F36" s="84">
        <v>33000</v>
      </c>
      <c r="G36" s="84">
        <v>33000</v>
      </c>
      <c r="H36" s="84">
        <v>33000</v>
      </c>
      <c r="I36" s="84"/>
      <c r="J36" s="84"/>
      <c r="K36" s="84"/>
      <c r="L36" s="84"/>
      <c r="M36" s="84"/>
      <c r="N36" s="84"/>
      <c r="O36" s="84">
        <v>0</v>
      </c>
      <c r="P36" s="84"/>
    </row>
    <row r="37" customHeight="1" spans="1:16">
      <c r="A37" s="87"/>
      <c r="B37" s="87"/>
      <c r="C37" s="134"/>
      <c r="D37" s="87" t="s">
        <v>132</v>
      </c>
      <c r="E37" s="84" t="s">
        <v>98</v>
      </c>
      <c r="F37" s="84">
        <f>SUM(F38:F44)</f>
        <v>1020122.27</v>
      </c>
      <c r="G37" s="84">
        <f>SUM(G38:G44)</f>
        <v>1020122.27</v>
      </c>
      <c r="H37" s="84">
        <f>SUM(H38:H44)</f>
        <v>1020122.27</v>
      </c>
      <c r="I37" s="84"/>
      <c r="J37" s="84"/>
      <c r="K37" s="84"/>
      <c r="L37" s="84"/>
      <c r="M37" s="84"/>
      <c r="N37" s="84"/>
      <c r="O37" s="84"/>
      <c r="P37" s="84"/>
    </row>
    <row r="38" customHeight="1" spans="1:16">
      <c r="A38" s="87" t="s">
        <v>111</v>
      </c>
      <c r="B38" s="87" t="s">
        <v>112</v>
      </c>
      <c r="C38" s="134">
        <v>50</v>
      </c>
      <c r="D38" s="87" t="s">
        <v>132</v>
      </c>
      <c r="E38" s="84" t="s">
        <v>131</v>
      </c>
      <c r="F38" s="84">
        <v>118536</v>
      </c>
      <c r="G38" s="84">
        <v>118536</v>
      </c>
      <c r="H38" s="84">
        <v>118536</v>
      </c>
      <c r="I38" s="84"/>
      <c r="J38" s="84"/>
      <c r="K38" s="84"/>
      <c r="L38" s="84"/>
      <c r="M38" s="84"/>
      <c r="N38" s="84"/>
      <c r="O38" s="84">
        <v>0</v>
      </c>
      <c r="P38" s="84"/>
    </row>
    <row r="39" customHeight="1" spans="1:16">
      <c r="A39" s="87" t="s">
        <v>111</v>
      </c>
      <c r="B39" s="87" t="s">
        <v>112</v>
      </c>
      <c r="C39" s="134">
        <v>50</v>
      </c>
      <c r="D39" s="87" t="s">
        <v>132</v>
      </c>
      <c r="E39" s="84" t="s">
        <v>131</v>
      </c>
      <c r="F39" s="84">
        <v>540</v>
      </c>
      <c r="G39" s="84">
        <v>540</v>
      </c>
      <c r="H39" s="84">
        <v>540</v>
      </c>
      <c r="I39" s="84"/>
      <c r="J39" s="84"/>
      <c r="K39" s="84"/>
      <c r="L39" s="84"/>
      <c r="M39" s="84"/>
      <c r="N39" s="84"/>
      <c r="O39" s="84">
        <v>0</v>
      </c>
      <c r="P39" s="84"/>
    </row>
    <row r="40" customHeight="1" spans="1:16">
      <c r="A40" s="87" t="s">
        <v>111</v>
      </c>
      <c r="B40" s="87" t="s">
        <v>112</v>
      </c>
      <c r="C40" s="134">
        <v>50</v>
      </c>
      <c r="D40" s="87" t="s">
        <v>132</v>
      </c>
      <c r="E40" s="84" t="s">
        <v>131</v>
      </c>
      <c r="F40" s="84">
        <v>81717.87</v>
      </c>
      <c r="G40" s="84">
        <v>81717.87</v>
      </c>
      <c r="H40" s="84">
        <v>81717.87</v>
      </c>
      <c r="I40" s="84"/>
      <c r="J40" s="84"/>
      <c r="K40" s="84"/>
      <c r="L40" s="84"/>
      <c r="M40" s="84"/>
      <c r="N40" s="84"/>
      <c r="O40" s="84">
        <v>0</v>
      </c>
      <c r="P40" s="84"/>
    </row>
    <row r="41" customHeight="1" spans="1:16">
      <c r="A41" s="87" t="s">
        <v>111</v>
      </c>
      <c r="B41" s="87" t="s">
        <v>112</v>
      </c>
      <c r="C41" s="134">
        <v>50</v>
      </c>
      <c r="D41" s="87" t="s">
        <v>132</v>
      </c>
      <c r="E41" s="84" t="s">
        <v>131</v>
      </c>
      <c r="F41" s="84">
        <v>92580</v>
      </c>
      <c r="G41" s="84">
        <v>92580</v>
      </c>
      <c r="H41" s="84">
        <v>92580</v>
      </c>
      <c r="I41" s="84"/>
      <c r="J41" s="84"/>
      <c r="K41" s="84"/>
      <c r="L41" s="84"/>
      <c r="M41" s="84"/>
      <c r="N41" s="84"/>
      <c r="O41" s="84">
        <v>0</v>
      </c>
      <c r="P41" s="84"/>
    </row>
    <row r="42" customHeight="1" spans="1:16">
      <c r="A42" s="87" t="s">
        <v>111</v>
      </c>
      <c r="B42" s="87" t="s">
        <v>112</v>
      </c>
      <c r="C42" s="134">
        <v>50</v>
      </c>
      <c r="D42" s="87" t="s">
        <v>132</v>
      </c>
      <c r="E42" s="84" t="s">
        <v>131</v>
      </c>
      <c r="F42" s="84">
        <v>31748.4</v>
      </c>
      <c r="G42" s="84">
        <v>31748.4</v>
      </c>
      <c r="H42" s="84">
        <v>31748.4</v>
      </c>
      <c r="I42" s="84"/>
      <c r="J42" s="84"/>
      <c r="K42" s="84"/>
      <c r="L42" s="84"/>
      <c r="M42" s="84"/>
      <c r="N42" s="84"/>
      <c r="O42" s="84">
        <v>0</v>
      </c>
      <c r="P42" s="84"/>
    </row>
    <row r="43" customHeight="1" spans="1:16">
      <c r="A43" s="87" t="s">
        <v>111</v>
      </c>
      <c r="B43" s="87" t="s">
        <v>112</v>
      </c>
      <c r="C43" s="134">
        <v>50</v>
      </c>
      <c r="D43" s="87" t="s">
        <v>132</v>
      </c>
      <c r="E43" s="84" t="s">
        <v>131</v>
      </c>
      <c r="F43" s="84">
        <v>547000</v>
      </c>
      <c r="G43" s="84">
        <v>547000</v>
      </c>
      <c r="H43" s="84">
        <v>547000</v>
      </c>
      <c r="I43" s="84"/>
      <c r="J43" s="84"/>
      <c r="K43" s="84"/>
      <c r="L43" s="84"/>
      <c r="M43" s="84"/>
      <c r="N43" s="84"/>
      <c r="O43" s="84">
        <v>0</v>
      </c>
      <c r="P43" s="84"/>
    </row>
    <row r="44" customHeight="1" spans="1:16">
      <c r="A44" s="87" t="s">
        <v>111</v>
      </c>
      <c r="B44" s="87" t="s">
        <v>112</v>
      </c>
      <c r="C44" s="134">
        <v>50</v>
      </c>
      <c r="D44" s="87" t="s">
        <v>132</v>
      </c>
      <c r="E44" s="84" t="s">
        <v>131</v>
      </c>
      <c r="F44" s="84">
        <v>148000</v>
      </c>
      <c r="G44" s="84">
        <v>148000</v>
      </c>
      <c r="H44" s="84">
        <v>148000</v>
      </c>
      <c r="I44" s="84"/>
      <c r="J44" s="84"/>
      <c r="K44" s="84"/>
      <c r="L44" s="84"/>
      <c r="M44" s="84"/>
      <c r="N44" s="84"/>
      <c r="O44" s="84">
        <v>0</v>
      </c>
      <c r="P44" s="84"/>
    </row>
    <row r="45" customHeight="1" spans="1:16">
      <c r="A45" s="87"/>
      <c r="B45" s="87"/>
      <c r="C45" s="134"/>
      <c r="D45" s="87" t="s">
        <v>133</v>
      </c>
      <c r="E45" s="84" t="s">
        <v>100</v>
      </c>
      <c r="F45" s="84">
        <f>SUM(F46:F51)</f>
        <v>123326.63</v>
      </c>
      <c r="G45" s="84">
        <f>SUM(G46:G51)</f>
        <v>123326.63</v>
      </c>
      <c r="H45" s="84">
        <f>SUM(H46:H51)</f>
        <v>123326.63</v>
      </c>
      <c r="I45" s="84"/>
      <c r="J45" s="84"/>
      <c r="K45" s="84"/>
      <c r="L45" s="84"/>
      <c r="M45" s="84"/>
      <c r="N45" s="84"/>
      <c r="O45" s="84"/>
      <c r="P45" s="84"/>
    </row>
    <row r="46" customHeight="1" spans="1:16">
      <c r="A46" s="87" t="s">
        <v>111</v>
      </c>
      <c r="B46" s="87" t="s">
        <v>112</v>
      </c>
      <c r="C46" s="134">
        <v>50</v>
      </c>
      <c r="D46" s="87" t="s">
        <v>133</v>
      </c>
      <c r="E46" s="84" t="s">
        <v>131</v>
      </c>
      <c r="F46" s="84">
        <v>37548</v>
      </c>
      <c r="G46" s="84">
        <v>37548</v>
      </c>
      <c r="H46" s="84">
        <v>37548</v>
      </c>
      <c r="I46" s="84"/>
      <c r="J46" s="84"/>
      <c r="K46" s="84"/>
      <c r="L46" s="84"/>
      <c r="M46" s="84"/>
      <c r="N46" s="84"/>
      <c r="O46" s="84">
        <v>0</v>
      </c>
      <c r="P46" s="84"/>
    </row>
    <row r="47" customHeight="1" spans="1:16">
      <c r="A47" s="87" t="s">
        <v>111</v>
      </c>
      <c r="B47" s="87" t="s">
        <v>112</v>
      </c>
      <c r="C47" s="134">
        <v>50</v>
      </c>
      <c r="D47" s="87" t="s">
        <v>133</v>
      </c>
      <c r="E47" s="84" t="s">
        <v>131</v>
      </c>
      <c r="F47" s="84">
        <v>23553.83</v>
      </c>
      <c r="G47" s="84">
        <v>23553.83</v>
      </c>
      <c r="H47" s="84">
        <v>23553.83</v>
      </c>
      <c r="I47" s="84"/>
      <c r="J47" s="84"/>
      <c r="K47" s="84"/>
      <c r="L47" s="84"/>
      <c r="M47" s="84"/>
      <c r="N47" s="84"/>
      <c r="O47" s="84">
        <v>0</v>
      </c>
      <c r="P47" s="84"/>
    </row>
    <row r="48" customHeight="1" spans="1:16">
      <c r="A48" s="87" t="s">
        <v>111</v>
      </c>
      <c r="B48" s="87" t="s">
        <v>112</v>
      </c>
      <c r="C48" s="134">
        <v>50</v>
      </c>
      <c r="D48" s="87" t="s">
        <v>133</v>
      </c>
      <c r="E48" s="84" t="s">
        <v>131</v>
      </c>
      <c r="F48" s="84">
        <v>23124</v>
      </c>
      <c r="G48" s="84">
        <v>23124</v>
      </c>
      <c r="H48" s="84">
        <v>23124</v>
      </c>
      <c r="I48" s="84"/>
      <c r="J48" s="84"/>
      <c r="K48" s="84"/>
      <c r="L48" s="84"/>
      <c r="M48" s="84"/>
      <c r="N48" s="84"/>
      <c r="O48" s="84">
        <v>0</v>
      </c>
      <c r="P48" s="84"/>
    </row>
    <row r="49" customHeight="1" spans="1:16">
      <c r="A49" s="87" t="s">
        <v>111</v>
      </c>
      <c r="B49" s="87" t="s">
        <v>112</v>
      </c>
      <c r="C49" s="134">
        <v>50</v>
      </c>
      <c r="D49" s="87" t="s">
        <v>133</v>
      </c>
      <c r="E49" s="84" t="s">
        <v>131</v>
      </c>
      <c r="F49" s="84">
        <v>9100.8</v>
      </c>
      <c r="G49" s="84">
        <v>9100.8</v>
      </c>
      <c r="H49" s="84">
        <v>9100.8</v>
      </c>
      <c r="I49" s="84"/>
      <c r="J49" s="84"/>
      <c r="K49" s="84"/>
      <c r="L49" s="84"/>
      <c r="M49" s="84"/>
      <c r="N49" s="84"/>
      <c r="O49" s="84">
        <v>0</v>
      </c>
      <c r="P49" s="84"/>
    </row>
    <row r="50" customHeight="1" spans="1:16">
      <c r="A50" s="87" t="s">
        <v>111</v>
      </c>
      <c r="B50" s="87" t="s">
        <v>112</v>
      </c>
      <c r="C50" s="134">
        <v>50</v>
      </c>
      <c r="D50" s="87" t="s">
        <v>133</v>
      </c>
      <c r="E50" s="84" t="s">
        <v>131</v>
      </c>
      <c r="F50" s="84">
        <v>20000</v>
      </c>
      <c r="G50" s="84">
        <v>20000</v>
      </c>
      <c r="H50" s="84">
        <v>20000</v>
      </c>
      <c r="I50" s="84"/>
      <c r="J50" s="84"/>
      <c r="K50" s="84"/>
      <c r="L50" s="84"/>
      <c r="M50" s="84"/>
      <c r="N50" s="84"/>
      <c r="O50" s="84">
        <v>0</v>
      </c>
      <c r="P50" s="84"/>
    </row>
    <row r="51" customHeight="1" spans="1:16">
      <c r="A51" s="87" t="s">
        <v>111</v>
      </c>
      <c r="B51" s="87" t="s">
        <v>112</v>
      </c>
      <c r="C51" s="134">
        <v>50</v>
      </c>
      <c r="D51" s="87" t="s">
        <v>133</v>
      </c>
      <c r="E51" s="84" t="s">
        <v>131</v>
      </c>
      <c r="F51" s="84">
        <v>10000</v>
      </c>
      <c r="G51" s="84">
        <v>10000</v>
      </c>
      <c r="H51" s="84">
        <v>10000</v>
      </c>
      <c r="I51" s="84"/>
      <c r="J51" s="84"/>
      <c r="K51" s="84"/>
      <c r="L51" s="84"/>
      <c r="M51" s="84"/>
      <c r="N51" s="84"/>
      <c r="O51" s="84">
        <v>0</v>
      </c>
      <c r="P51" s="84"/>
    </row>
    <row r="52" customHeight="1" spans="1:16">
      <c r="A52" s="87"/>
      <c r="B52" s="87"/>
      <c r="C52" s="134"/>
      <c r="D52" s="87" t="s">
        <v>134</v>
      </c>
      <c r="E52" s="84" t="s">
        <v>102</v>
      </c>
      <c r="F52" s="84">
        <f>SUM(F53:F58)</f>
        <v>122721.46</v>
      </c>
      <c r="G52" s="84">
        <f>SUM(G53:G58)</f>
        <v>122721.46</v>
      </c>
      <c r="H52" s="84">
        <f>SUM(H53:H58)</f>
        <v>122721.46</v>
      </c>
      <c r="I52" s="84"/>
      <c r="J52" s="84"/>
      <c r="K52" s="84"/>
      <c r="L52" s="84"/>
      <c r="M52" s="84"/>
      <c r="N52" s="84"/>
      <c r="O52" s="84"/>
      <c r="P52" s="84"/>
    </row>
    <row r="53" customHeight="1" spans="1:16">
      <c r="A53" s="87" t="s">
        <v>111</v>
      </c>
      <c r="B53" s="87" t="s">
        <v>112</v>
      </c>
      <c r="C53" s="134">
        <v>50</v>
      </c>
      <c r="D53" s="87" t="s">
        <v>134</v>
      </c>
      <c r="E53" s="84" t="s">
        <v>131</v>
      </c>
      <c r="F53" s="84">
        <v>40368</v>
      </c>
      <c r="G53" s="84">
        <v>40368</v>
      </c>
      <c r="H53" s="84">
        <v>40368</v>
      </c>
      <c r="I53" s="84"/>
      <c r="J53" s="84"/>
      <c r="K53" s="84"/>
      <c r="L53" s="84"/>
      <c r="M53" s="84"/>
      <c r="N53" s="84"/>
      <c r="O53" s="84">
        <v>0</v>
      </c>
      <c r="P53" s="84"/>
    </row>
    <row r="54" customHeight="1" spans="1:16">
      <c r="A54" s="87" t="s">
        <v>111</v>
      </c>
      <c r="B54" s="87" t="s">
        <v>112</v>
      </c>
      <c r="C54" s="134">
        <v>50</v>
      </c>
      <c r="D54" s="87" t="s">
        <v>134</v>
      </c>
      <c r="E54" s="84" t="s">
        <v>131</v>
      </c>
      <c r="F54" s="84">
        <v>24691.86</v>
      </c>
      <c r="G54" s="84">
        <v>24691.86</v>
      </c>
      <c r="H54" s="84">
        <v>24691.86</v>
      </c>
      <c r="I54" s="84"/>
      <c r="J54" s="84"/>
      <c r="K54" s="84"/>
      <c r="L54" s="84"/>
      <c r="M54" s="84"/>
      <c r="N54" s="84"/>
      <c r="O54" s="84">
        <v>0</v>
      </c>
      <c r="P54" s="84"/>
    </row>
    <row r="55" customHeight="1" spans="1:16">
      <c r="A55" s="87" t="s">
        <v>111</v>
      </c>
      <c r="B55" s="87" t="s">
        <v>112</v>
      </c>
      <c r="C55" s="134">
        <v>50</v>
      </c>
      <c r="D55" s="87" t="s">
        <v>134</v>
      </c>
      <c r="E55" s="84" t="s">
        <v>131</v>
      </c>
      <c r="F55" s="84">
        <v>23136</v>
      </c>
      <c r="G55" s="84">
        <v>23136</v>
      </c>
      <c r="H55" s="84">
        <v>23136</v>
      </c>
      <c r="I55" s="84"/>
      <c r="J55" s="84"/>
      <c r="K55" s="84"/>
      <c r="L55" s="84"/>
      <c r="M55" s="84"/>
      <c r="N55" s="84"/>
      <c r="O55" s="84">
        <v>0</v>
      </c>
      <c r="P55" s="84"/>
    </row>
    <row r="56" customHeight="1" spans="1:16">
      <c r="A56" s="87" t="s">
        <v>111</v>
      </c>
      <c r="B56" s="87" t="s">
        <v>112</v>
      </c>
      <c r="C56" s="134">
        <v>50</v>
      </c>
      <c r="D56" s="87" t="s">
        <v>134</v>
      </c>
      <c r="E56" s="84" t="s">
        <v>131</v>
      </c>
      <c r="F56" s="84">
        <v>9525.6</v>
      </c>
      <c r="G56" s="84">
        <v>9525.6</v>
      </c>
      <c r="H56" s="84">
        <v>9525.6</v>
      </c>
      <c r="I56" s="84"/>
      <c r="J56" s="84"/>
      <c r="K56" s="84"/>
      <c r="L56" s="84"/>
      <c r="M56" s="84"/>
      <c r="N56" s="84"/>
      <c r="O56" s="84">
        <v>0</v>
      </c>
      <c r="P56" s="84"/>
    </row>
    <row r="57" customHeight="1" spans="1:16">
      <c r="A57" s="87" t="s">
        <v>111</v>
      </c>
      <c r="B57" s="87" t="s">
        <v>112</v>
      </c>
      <c r="C57" s="134">
        <v>50</v>
      </c>
      <c r="D57" s="87" t="s">
        <v>134</v>
      </c>
      <c r="E57" s="84" t="s">
        <v>131</v>
      </c>
      <c r="F57" s="84">
        <v>10000</v>
      </c>
      <c r="G57" s="84">
        <v>10000</v>
      </c>
      <c r="H57" s="84">
        <v>10000</v>
      </c>
      <c r="I57" s="84"/>
      <c r="J57" s="84"/>
      <c r="K57" s="84"/>
      <c r="L57" s="84"/>
      <c r="M57" s="84"/>
      <c r="N57" s="84"/>
      <c r="O57" s="84">
        <v>0</v>
      </c>
      <c r="P57" s="84"/>
    </row>
    <row r="58" customHeight="1" spans="1:16">
      <c r="A58" s="87" t="s">
        <v>111</v>
      </c>
      <c r="B58" s="87" t="s">
        <v>112</v>
      </c>
      <c r="C58" s="134">
        <v>50</v>
      </c>
      <c r="D58" s="87" t="s">
        <v>134</v>
      </c>
      <c r="E58" s="84" t="s">
        <v>131</v>
      </c>
      <c r="F58" s="84">
        <v>15000</v>
      </c>
      <c r="G58" s="84">
        <v>15000</v>
      </c>
      <c r="H58" s="84">
        <v>15000</v>
      </c>
      <c r="I58" s="84"/>
      <c r="J58" s="84"/>
      <c r="K58" s="84"/>
      <c r="L58" s="84"/>
      <c r="M58" s="84"/>
      <c r="N58" s="84"/>
      <c r="O58" s="84">
        <v>0</v>
      </c>
      <c r="P58" s="84"/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59"/>
  <sheetViews>
    <sheetView showGridLines="0" showZeros="0" topLeftCell="C1" workbookViewId="0">
      <selection activeCell="I8" sqref="I8"/>
    </sheetView>
  </sheetViews>
  <sheetFormatPr defaultColWidth="6.875" defaultRowHeight="18.95" customHeight="1"/>
  <cols>
    <col min="1" max="3" width="3.5" style="446" customWidth="1"/>
    <col min="4" max="4" width="7.125" style="446" customWidth="1"/>
    <col min="5" max="5" width="25.625" style="447" customWidth="1"/>
    <col min="6" max="6" width="9.75" style="448" customWidth="1"/>
    <col min="7" max="10" width="8.5" style="448" customWidth="1"/>
    <col min="11" max="12" width="8.625" style="448" customWidth="1"/>
    <col min="13" max="17" width="8" style="448" customWidth="1"/>
    <col min="18" max="18" width="8" style="449" customWidth="1"/>
    <col min="19" max="21" width="8" style="450" customWidth="1"/>
    <col min="22" max="16384" width="6.875" style="449"/>
  </cols>
  <sheetData>
    <row r="1" ht="24.75" customHeight="1" spans="1:21">
      <c r="A1" s="429"/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S1" s="472"/>
      <c r="T1" s="472"/>
      <c r="U1" s="429" t="s">
        <v>135</v>
      </c>
    </row>
    <row r="2" ht="24.75" customHeight="1" spans="1:21">
      <c r="A2" s="451" t="s">
        <v>136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</row>
    <row r="3" s="445" customFormat="1" ht="24.75" customHeight="1" spans="1:21">
      <c r="A3" s="452"/>
      <c r="B3" s="453"/>
      <c r="C3" s="454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66"/>
      <c r="Q3" s="466"/>
      <c r="S3" s="473"/>
      <c r="T3" s="474" t="s">
        <v>77</v>
      </c>
      <c r="U3" s="474"/>
    </row>
    <row r="4" s="445" customFormat="1" ht="21.75" customHeight="1" spans="1:21">
      <c r="A4" s="455" t="s">
        <v>137</v>
      </c>
      <c r="B4" s="455"/>
      <c r="C4" s="456"/>
      <c r="D4" s="457" t="s">
        <v>78</v>
      </c>
      <c r="E4" s="458" t="s">
        <v>106</v>
      </c>
      <c r="F4" s="459" t="s">
        <v>138</v>
      </c>
      <c r="G4" s="460" t="s">
        <v>139</v>
      </c>
      <c r="H4" s="455"/>
      <c r="I4" s="455"/>
      <c r="J4" s="456"/>
      <c r="K4" s="467" t="s">
        <v>140</v>
      </c>
      <c r="L4" s="467"/>
      <c r="M4" s="467"/>
      <c r="N4" s="467"/>
      <c r="O4" s="467"/>
      <c r="P4" s="467"/>
      <c r="Q4" s="467"/>
      <c r="R4" s="467"/>
      <c r="S4" s="475" t="s">
        <v>141</v>
      </c>
      <c r="T4" s="476" t="s">
        <v>142</v>
      </c>
      <c r="U4" s="476" t="s">
        <v>143</v>
      </c>
    </row>
    <row r="5" s="445" customFormat="1" ht="21.75" customHeight="1" spans="1:21">
      <c r="A5" s="461" t="s">
        <v>108</v>
      </c>
      <c r="B5" s="457" t="s">
        <v>109</v>
      </c>
      <c r="C5" s="457" t="s">
        <v>110</v>
      </c>
      <c r="D5" s="457"/>
      <c r="E5" s="458"/>
      <c r="F5" s="459"/>
      <c r="G5" s="457" t="s">
        <v>80</v>
      </c>
      <c r="H5" s="457" t="s">
        <v>144</v>
      </c>
      <c r="I5" s="457" t="s">
        <v>145</v>
      </c>
      <c r="J5" s="459" t="s">
        <v>146</v>
      </c>
      <c r="K5" s="468" t="s">
        <v>80</v>
      </c>
      <c r="L5" s="469" t="s">
        <v>147</v>
      </c>
      <c r="M5" s="469" t="s">
        <v>148</v>
      </c>
      <c r="N5" s="468" t="s">
        <v>149</v>
      </c>
      <c r="O5" s="470" t="s">
        <v>150</v>
      </c>
      <c r="P5" s="470" t="s">
        <v>151</v>
      </c>
      <c r="Q5" s="470" t="s">
        <v>152</v>
      </c>
      <c r="R5" s="470" t="s">
        <v>153</v>
      </c>
      <c r="S5" s="477"/>
      <c r="T5" s="478"/>
      <c r="U5" s="478"/>
    </row>
    <row r="6" ht="29.25" customHeight="1" spans="1:21">
      <c r="A6" s="461"/>
      <c r="B6" s="457"/>
      <c r="C6" s="457"/>
      <c r="D6" s="457"/>
      <c r="E6" s="462"/>
      <c r="F6" s="463" t="s">
        <v>107</v>
      </c>
      <c r="G6" s="457"/>
      <c r="H6" s="457"/>
      <c r="I6" s="457"/>
      <c r="J6" s="459"/>
      <c r="K6" s="459"/>
      <c r="L6" s="471"/>
      <c r="M6" s="471"/>
      <c r="N6" s="459"/>
      <c r="O6" s="468"/>
      <c r="P6" s="468"/>
      <c r="Q6" s="468"/>
      <c r="R6" s="468"/>
      <c r="S6" s="478"/>
      <c r="T6" s="478"/>
      <c r="U6" s="478"/>
    </row>
    <row r="7" ht="24.75" customHeight="1" spans="1:21">
      <c r="A7" s="464" t="s">
        <v>92</v>
      </c>
      <c r="B7" s="464" t="s">
        <v>92</v>
      </c>
      <c r="C7" s="464" t="s">
        <v>92</v>
      </c>
      <c r="D7" s="464" t="s">
        <v>92</v>
      </c>
      <c r="E7" s="464" t="s">
        <v>92</v>
      </c>
      <c r="F7" s="465">
        <v>1</v>
      </c>
      <c r="G7" s="464">
        <v>2</v>
      </c>
      <c r="H7" s="464">
        <v>3</v>
      </c>
      <c r="I7" s="464">
        <v>4</v>
      </c>
      <c r="J7" s="464">
        <v>5</v>
      </c>
      <c r="K7" s="464">
        <v>6</v>
      </c>
      <c r="L7" s="464">
        <v>7</v>
      </c>
      <c r="M7" s="464">
        <v>8</v>
      </c>
      <c r="N7" s="464">
        <v>9</v>
      </c>
      <c r="O7" s="464">
        <v>10</v>
      </c>
      <c r="P7" s="464">
        <v>11</v>
      </c>
      <c r="Q7" s="464">
        <v>12</v>
      </c>
      <c r="R7" s="464">
        <v>13</v>
      </c>
      <c r="S7" s="465">
        <v>14</v>
      </c>
      <c r="T7" s="465">
        <v>15</v>
      </c>
      <c r="U7" s="465">
        <v>16</v>
      </c>
    </row>
    <row r="8" s="254" customFormat="1" ht="23.1" customHeight="1" spans="1:248">
      <c r="A8" s="79"/>
      <c r="B8" s="79"/>
      <c r="C8" s="79"/>
      <c r="D8" s="79"/>
      <c r="E8" s="79" t="s">
        <v>80</v>
      </c>
      <c r="F8" s="79">
        <f>G8+K8+U8</f>
        <v>21096718.52</v>
      </c>
      <c r="G8" s="79">
        <f>SUM(H8:J8)</f>
        <v>14352318.52</v>
      </c>
      <c r="H8" s="79">
        <f>H31+H9+H38+H46+H53</f>
        <v>8672930.4</v>
      </c>
      <c r="I8" s="79">
        <f>I31+I9+I38+I46+I53</f>
        <v>2680600</v>
      </c>
      <c r="J8" s="137">
        <f>J31+J9+J38+J46+J53</f>
        <v>2998788.12</v>
      </c>
      <c r="K8" s="137">
        <f>SUM(L8:Q8)</f>
        <v>6744400</v>
      </c>
      <c r="L8" s="137">
        <f t="shared" ref="L8:Q8" si="0">L31+L9+L38+L46+L53</f>
        <v>4130000</v>
      </c>
      <c r="M8" s="137">
        <f t="shared" si="0"/>
        <v>0</v>
      </c>
      <c r="N8" s="137">
        <f t="shared" si="0"/>
        <v>0</v>
      </c>
      <c r="O8" s="137">
        <f t="shared" si="0"/>
        <v>0</v>
      </c>
      <c r="P8" s="137">
        <f t="shared" si="0"/>
        <v>0</v>
      </c>
      <c r="Q8" s="137">
        <f t="shared" si="0"/>
        <v>2614400</v>
      </c>
      <c r="R8" s="134"/>
      <c r="S8" s="134"/>
      <c r="T8" s="134"/>
      <c r="U8" s="339">
        <f>U9</f>
        <v>0</v>
      </c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  <c r="FV8" s="279"/>
      <c r="FW8" s="279"/>
      <c r="FX8" s="279"/>
      <c r="FY8" s="279"/>
      <c r="FZ8" s="279"/>
      <c r="GA8" s="279"/>
      <c r="GB8" s="279"/>
      <c r="GC8" s="279"/>
      <c r="GD8" s="279"/>
      <c r="GE8" s="279"/>
      <c r="GF8" s="279"/>
      <c r="GG8" s="279"/>
      <c r="GH8" s="279"/>
      <c r="GI8" s="279"/>
      <c r="GJ8" s="279"/>
      <c r="GK8" s="279"/>
      <c r="GL8" s="279"/>
      <c r="GM8" s="279"/>
      <c r="GN8" s="279"/>
      <c r="GO8" s="279"/>
      <c r="GP8" s="279"/>
      <c r="GQ8" s="279"/>
      <c r="GR8" s="279"/>
      <c r="GS8" s="279"/>
      <c r="GT8" s="279"/>
      <c r="GU8" s="279"/>
      <c r="GV8" s="279"/>
      <c r="GW8" s="279"/>
      <c r="GX8" s="279"/>
      <c r="GY8" s="279"/>
      <c r="GZ8" s="279"/>
      <c r="HA8" s="279"/>
      <c r="HB8" s="279"/>
      <c r="HC8" s="279"/>
      <c r="HD8" s="279"/>
      <c r="HE8" s="279"/>
      <c r="HF8" s="279"/>
      <c r="HG8" s="279"/>
      <c r="HH8" s="279"/>
      <c r="HI8" s="279"/>
      <c r="HJ8" s="279"/>
      <c r="HK8" s="279"/>
      <c r="HL8" s="279"/>
      <c r="HM8" s="279"/>
      <c r="HN8" s="279"/>
      <c r="HO8" s="279"/>
      <c r="HP8" s="279"/>
      <c r="HQ8" s="279"/>
      <c r="HR8" s="279"/>
      <c r="HS8" s="279"/>
      <c r="HT8" s="279"/>
      <c r="HU8" s="279"/>
      <c r="HV8" s="279"/>
      <c r="HW8" s="279"/>
      <c r="HX8" s="279"/>
      <c r="HY8" s="279"/>
      <c r="HZ8" s="279"/>
      <c r="IA8" s="279"/>
      <c r="IB8" s="279"/>
      <c r="IC8" s="279"/>
      <c r="ID8" s="279"/>
      <c r="IE8" s="279"/>
      <c r="IF8" s="279"/>
      <c r="IG8" s="279"/>
      <c r="IH8" s="279"/>
      <c r="II8" s="279"/>
      <c r="IJ8" s="279"/>
      <c r="IK8" s="279"/>
      <c r="IL8" s="279"/>
      <c r="IM8" s="279"/>
      <c r="IN8" s="279"/>
    </row>
    <row r="9" s="254" customFormat="1" ht="23.1" customHeight="1" spans="1:248">
      <c r="A9" s="79"/>
      <c r="B9" s="79"/>
      <c r="C9" s="79"/>
      <c r="D9" s="79">
        <v>603001</v>
      </c>
      <c r="E9" s="84" t="s">
        <v>94</v>
      </c>
      <c r="F9" s="79">
        <f>G9+K9+U9</f>
        <v>19145304.15</v>
      </c>
      <c r="G9" s="79">
        <f>SUM(G10:G30)</f>
        <v>12400904.15</v>
      </c>
      <c r="H9" s="79">
        <f t="shared" ref="H9:P9" si="1">SUM(H10:H30)</f>
        <v>7706516.03</v>
      </c>
      <c r="I9" s="79">
        <f t="shared" si="1"/>
        <v>1901600</v>
      </c>
      <c r="J9" s="137">
        <f t="shared" si="1"/>
        <v>2792788.12</v>
      </c>
      <c r="K9" s="137">
        <f t="shared" si="1"/>
        <v>6744400</v>
      </c>
      <c r="L9" s="137">
        <f t="shared" si="1"/>
        <v>4130000</v>
      </c>
      <c r="M9" s="137">
        <f t="shared" si="1"/>
        <v>0</v>
      </c>
      <c r="N9" s="137">
        <f t="shared" si="1"/>
        <v>0</v>
      </c>
      <c r="O9" s="137">
        <f t="shared" si="1"/>
        <v>0</v>
      </c>
      <c r="P9" s="137">
        <f t="shared" si="1"/>
        <v>0</v>
      </c>
      <c r="Q9" s="138">
        <f>SUM(Q10:Q29)</f>
        <v>2614400</v>
      </c>
      <c r="R9" s="134"/>
      <c r="S9" s="134"/>
      <c r="T9" s="134"/>
      <c r="U9" s="339">
        <f>SUM(U10:U24)</f>
        <v>0</v>
      </c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79"/>
      <c r="DW9" s="279"/>
      <c r="DX9" s="279"/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79"/>
      <c r="FL9" s="279"/>
      <c r="FM9" s="279"/>
      <c r="FN9" s="279"/>
      <c r="FO9" s="279"/>
      <c r="FP9" s="279"/>
      <c r="FQ9" s="279"/>
      <c r="FR9" s="279"/>
      <c r="FS9" s="279"/>
      <c r="FT9" s="279"/>
      <c r="FU9" s="279"/>
      <c r="FV9" s="279"/>
      <c r="FW9" s="279"/>
      <c r="FX9" s="279"/>
      <c r="FY9" s="279"/>
      <c r="FZ9" s="279"/>
      <c r="GA9" s="279"/>
      <c r="GB9" s="279"/>
      <c r="GC9" s="279"/>
      <c r="GD9" s="279"/>
      <c r="GE9" s="279"/>
      <c r="GF9" s="279"/>
      <c r="GG9" s="279"/>
      <c r="GH9" s="279"/>
      <c r="GI9" s="279"/>
      <c r="GJ9" s="279"/>
      <c r="GK9" s="279"/>
      <c r="GL9" s="279"/>
      <c r="GM9" s="279"/>
      <c r="GN9" s="279"/>
      <c r="GO9" s="279"/>
      <c r="GP9" s="279"/>
      <c r="GQ9" s="279"/>
      <c r="GR9" s="279"/>
      <c r="GS9" s="279"/>
      <c r="GT9" s="279"/>
      <c r="GU9" s="279"/>
      <c r="GV9" s="279"/>
      <c r="GW9" s="279"/>
      <c r="GX9" s="279"/>
      <c r="GY9" s="279"/>
      <c r="GZ9" s="279"/>
      <c r="HA9" s="279"/>
      <c r="HB9" s="279"/>
      <c r="HC9" s="279"/>
      <c r="HD9" s="279"/>
      <c r="HE9" s="279"/>
      <c r="HF9" s="279"/>
      <c r="HG9" s="279"/>
      <c r="HH9" s="279"/>
      <c r="HI9" s="279"/>
      <c r="HJ9" s="279"/>
      <c r="HK9" s="279"/>
      <c r="HL9" s="279"/>
      <c r="HM9" s="279"/>
      <c r="HN9" s="279"/>
      <c r="HO9" s="279"/>
      <c r="HP9" s="279"/>
      <c r="HQ9" s="279"/>
      <c r="HR9" s="279"/>
      <c r="HS9" s="279"/>
      <c r="HT9" s="279"/>
      <c r="HU9" s="279"/>
      <c r="HV9" s="279"/>
      <c r="HW9" s="279"/>
      <c r="HX9" s="279"/>
      <c r="HY9" s="279"/>
      <c r="HZ9" s="279"/>
      <c r="IA9" s="279"/>
      <c r="IB9" s="279"/>
      <c r="IC9" s="279"/>
      <c r="ID9" s="279"/>
      <c r="IE9" s="279"/>
      <c r="IF9" s="279"/>
      <c r="IG9" s="279"/>
      <c r="IH9" s="279"/>
      <c r="II9" s="279"/>
      <c r="IJ9" s="279"/>
      <c r="IK9" s="279"/>
      <c r="IL9" s="279"/>
      <c r="IM9" s="279"/>
      <c r="IN9" s="279"/>
    </row>
    <row r="10" s="342" customFormat="1" ht="24.75" customHeight="1" spans="1:248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84" t="s">
        <v>154</v>
      </c>
      <c r="G10" s="84">
        <v>2046225.93</v>
      </c>
      <c r="H10" s="84">
        <v>2046225.93</v>
      </c>
      <c r="I10" s="84"/>
      <c r="J10" s="84"/>
      <c r="K10" s="84"/>
      <c r="L10" s="84"/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161"/>
      <c r="S10" s="161"/>
      <c r="T10" s="161"/>
      <c r="U10" s="161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  <c r="HW10" s="367"/>
      <c r="HX10" s="367"/>
      <c r="HY10" s="367"/>
      <c r="HZ10" s="367"/>
      <c r="IA10" s="367"/>
      <c r="IB10" s="367"/>
      <c r="IC10" s="367"/>
      <c r="ID10" s="367"/>
      <c r="IE10" s="367"/>
      <c r="IF10" s="367"/>
      <c r="IG10" s="367"/>
      <c r="IH10" s="367"/>
      <c r="II10" s="367"/>
      <c r="IJ10" s="367"/>
      <c r="IK10" s="367"/>
      <c r="IL10" s="367"/>
      <c r="IM10" s="367"/>
      <c r="IN10" s="367"/>
    </row>
    <row r="11" s="254" customFormat="1" ht="24.75" customHeight="1" spans="1:248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84" t="s">
        <v>155</v>
      </c>
      <c r="G11" s="84">
        <v>2854640</v>
      </c>
      <c r="H11" s="84">
        <v>2854640</v>
      </c>
      <c r="I11" s="84"/>
      <c r="J11" s="84"/>
      <c r="K11" s="84"/>
      <c r="L11" s="84"/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161"/>
      <c r="S11" s="134"/>
      <c r="T11" s="134"/>
      <c r="U11" s="134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79"/>
      <c r="DL11" s="279"/>
      <c r="DM11" s="279"/>
      <c r="DN11" s="279"/>
      <c r="DO11" s="279"/>
      <c r="DP11" s="279"/>
      <c r="DQ11" s="279"/>
      <c r="DR11" s="279"/>
      <c r="DS11" s="279"/>
      <c r="DT11" s="279"/>
      <c r="DU11" s="279"/>
      <c r="DV11" s="279"/>
      <c r="DW11" s="279"/>
      <c r="DX11" s="279"/>
      <c r="DY11" s="279"/>
      <c r="DZ11" s="279"/>
      <c r="EA11" s="279"/>
      <c r="EB11" s="279"/>
      <c r="EC11" s="279"/>
      <c r="ED11" s="279"/>
      <c r="EE11" s="279"/>
      <c r="EF11" s="279"/>
      <c r="EG11" s="279"/>
      <c r="EH11" s="279"/>
      <c r="EI11" s="279"/>
      <c r="EJ11" s="279"/>
      <c r="EK11" s="279"/>
      <c r="EL11" s="279"/>
      <c r="EM11" s="279"/>
      <c r="EN11" s="279"/>
      <c r="EO11" s="279"/>
      <c r="EP11" s="279"/>
      <c r="EQ11" s="279"/>
      <c r="ER11" s="279"/>
      <c r="ES11" s="279"/>
      <c r="ET11" s="279"/>
      <c r="EU11" s="279"/>
      <c r="EV11" s="279"/>
      <c r="EW11" s="279"/>
      <c r="EX11" s="279"/>
      <c r="EY11" s="279"/>
      <c r="EZ11" s="279"/>
      <c r="FA11" s="279"/>
      <c r="FB11" s="279"/>
      <c r="FC11" s="279"/>
      <c r="FD11" s="279"/>
      <c r="FE11" s="279"/>
      <c r="FF11" s="279"/>
      <c r="FG11" s="279"/>
      <c r="FH11" s="279"/>
      <c r="FI11" s="279"/>
      <c r="FJ11" s="279"/>
      <c r="FK11" s="279"/>
      <c r="FL11" s="279"/>
      <c r="FM11" s="279"/>
      <c r="FN11" s="279"/>
      <c r="FO11" s="279"/>
      <c r="FP11" s="279"/>
      <c r="FQ11" s="279"/>
      <c r="FR11" s="279"/>
      <c r="FS11" s="279"/>
      <c r="FT11" s="279"/>
      <c r="FU11" s="279"/>
      <c r="FV11" s="279"/>
      <c r="FW11" s="279"/>
      <c r="FX11" s="279"/>
      <c r="FY11" s="279"/>
      <c r="FZ11" s="279"/>
      <c r="GA11" s="279"/>
      <c r="GB11" s="279"/>
      <c r="GC11" s="279"/>
      <c r="GD11" s="279"/>
      <c r="GE11" s="279"/>
      <c r="GF11" s="279"/>
      <c r="GG11" s="279"/>
      <c r="GH11" s="279"/>
      <c r="GI11" s="279"/>
      <c r="GJ11" s="279"/>
      <c r="GK11" s="279"/>
      <c r="GL11" s="279"/>
      <c r="GM11" s="279"/>
      <c r="GN11" s="279"/>
      <c r="GO11" s="279"/>
      <c r="GP11" s="279"/>
      <c r="GQ11" s="279"/>
      <c r="GR11" s="279"/>
      <c r="GS11" s="279"/>
      <c r="GT11" s="279"/>
      <c r="GU11" s="279"/>
      <c r="GV11" s="279"/>
      <c r="GW11" s="279"/>
      <c r="GX11" s="279"/>
      <c r="GY11" s="279"/>
      <c r="GZ11" s="279"/>
      <c r="HA11" s="279"/>
      <c r="HB11" s="279"/>
      <c r="HC11" s="279"/>
      <c r="HD11" s="279"/>
      <c r="HE11" s="279"/>
      <c r="HF11" s="279"/>
      <c r="HG11" s="279"/>
      <c r="HH11" s="279"/>
      <c r="HI11" s="279"/>
      <c r="HJ11" s="279"/>
      <c r="HK11" s="279"/>
      <c r="HL11" s="279"/>
      <c r="HM11" s="279"/>
      <c r="HN11" s="279"/>
      <c r="HO11" s="279"/>
      <c r="HP11" s="279"/>
      <c r="HQ11" s="279"/>
      <c r="HR11" s="279"/>
      <c r="HS11" s="279"/>
      <c r="HT11" s="279"/>
      <c r="HU11" s="279"/>
      <c r="HV11" s="279"/>
      <c r="HW11" s="279"/>
      <c r="HX11" s="279"/>
      <c r="HY11" s="279"/>
      <c r="HZ11" s="279"/>
      <c r="IA11" s="279"/>
      <c r="IB11" s="279"/>
      <c r="IC11" s="279"/>
      <c r="ID11" s="279"/>
      <c r="IE11" s="279"/>
      <c r="IF11" s="279"/>
      <c r="IG11" s="279"/>
      <c r="IH11" s="279"/>
      <c r="II11" s="279"/>
      <c r="IJ11" s="279"/>
      <c r="IK11" s="279"/>
      <c r="IL11" s="279"/>
      <c r="IM11" s="279"/>
      <c r="IN11" s="279"/>
    </row>
    <row r="12" s="254" customFormat="1" ht="24.75" customHeight="1" spans="1:248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84" t="s">
        <v>156</v>
      </c>
      <c r="G12" s="84">
        <v>24419.6</v>
      </c>
      <c r="H12" s="84">
        <v>24419.6</v>
      </c>
      <c r="I12" s="84"/>
      <c r="J12" s="84"/>
      <c r="K12" s="84"/>
      <c r="L12" s="84"/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134"/>
      <c r="S12" s="134"/>
      <c r="T12" s="134"/>
      <c r="U12" s="134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79"/>
      <c r="FL12" s="279"/>
      <c r="FM12" s="279"/>
      <c r="FN12" s="279"/>
      <c r="FO12" s="279"/>
      <c r="FP12" s="279"/>
      <c r="FQ12" s="279"/>
      <c r="FR12" s="279"/>
      <c r="FS12" s="279"/>
      <c r="FT12" s="279"/>
      <c r="FU12" s="279"/>
      <c r="FV12" s="279"/>
      <c r="FW12" s="279"/>
      <c r="FX12" s="279"/>
      <c r="FY12" s="279"/>
      <c r="FZ12" s="279"/>
      <c r="GA12" s="279"/>
      <c r="GB12" s="279"/>
      <c r="GC12" s="279"/>
      <c r="GD12" s="279"/>
      <c r="GE12" s="279"/>
      <c r="GF12" s="279"/>
      <c r="GG12" s="279"/>
      <c r="GH12" s="279"/>
      <c r="GI12" s="279"/>
      <c r="GJ12" s="279"/>
      <c r="GK12" s="279"/>
      <c r="GL12" s="279"/>
      <c r="GM12" s="279"/>
      <c r="GN12" s="279"/>
      <c r="GO12" s="279"/>
      <c r="GP12" s="279"/>
      <c r="GQ12" s="279"/>
      <c r="GR12" s="279"/>
      <c r="GS12" s="279"/>
      <c r="GT12" s="279"/>
      <c r="GU12" s="279"/>
      <c r="GV12" s="279"/>
      <c r="GW12" s="279"/>
      <c r="GX12" s="279"/>
      <c r="GY12" s="279"/>
      <c r="GZ12" s="279"/>
      <c r="HA12" s="279"/>
      <c r="HB12" s="279"/>
      <c r="HC12" s="279"/>
      <c r="HD12" s="279"/>
      <c r="HE12" s="279"/>
      <c r="HF12" s="279"/>
      <c r="HG12" s="279"/>
      <c r="HH12" s="279"/>
      <c r="HI12" s="279"/>
      <c r="HJ12" s="279"/>
      <c r="HK12" s="279"/>
      <c r="HL12" s="279"/>
      <c r="HM12" s="279"/>
      <c r="HN12" s="279"/>
      <c r="HO12" s="279"/>
      <c r="HP12" s="279"/>
      <c r="HQ12" s="279"/>
      <c r="HR12" s="279"/>
      <c r="HS12" s="279"/>
      <c r="HT12" s="279"/>
      <c r="HU12" s="279"/>
      <c r="HV12" s="279"/>
      <c r="HW12" s="279"/>
      <c r="HX12" s="279"/>
      <c r="HY12" s="279"/>
      <c r="HZ12" s="279"/>
      <c r="IA12" s="279"/>
      <c r="IB12" s="279"/>
      <c r="IC12" s="279"/>
      <c r="ID12" s="279"/>
      <c r="IE12" s="279"/>
      <c r="IF12" s="279"/>
      <c r="IG12" s="279"/>
      <c r="IH12" s="279"/>
      <c r="II12" s="279"/>
      <c r="IJ12" s="279"/>
      <c r="IK12" s="279"/>
      <c r="IL12" s="279"/>
      <c r="IM12" s="279"/>
      <c r="IN12" s="279"/>
    </row>
    <row r="13" s="254" customFormat="1" ht="24.75" customHeight="1" spans="1:248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84" t="s">
        <v>157</v>
      </c>
      <c r="G13" s="84">
        <v>540000</v>
      </c>
      <c r="H13" s="84">
        <v>540000</v>
      </c>
      <c r="I13" s="84"/>
      <c r="J13" s="84"/>
      <c r="K13" s="84"/>
      <c r="L13" s="84"/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134"/>
      <c r="S13" s="134"/>
      <c r="T13" s="134"/>
      <c r="U13" s="134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  <c r="DQ13" s="279"/>
      <c r="DR13" s="279"/>
      <c r="DS13" s="279"/>
      <c r="DT13" s="279"/>
      <c r="DU13" s="279"/>
      <c r="DV13" s="279"/>
      <c r="DW13" s="279"/>
      <c r="DX13" s="279"/>
      <c r="DY13" s="279"/>
      <c r="DZ13" s="279"/>
      <c r="EA13" s="279"/>
      <c r="EB13" s="279"/>
      <c r="EC13" s="279"/>
      <c r="ED13" s="279"/>
      <c r="EE13" s="279"/>
      <c r="EF13" s="279"/>
      <c r="EG13" s="279"/>
      <c r="EH13" s="279"/>
      <c r="EI13" s="279"/>
      <c r="EJ13" s="279"/>
      <c r="EK13" s="279"/>
      <c r="EL13" s="279"/>
      <c r="EM13" s="279"/>
      <c r="EN13" s="279"/>
      <c r="EO13" s="279"/>
      <c r="EP13" s="279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79"/>
      <c r="FL13" s="279"/>
      <c r="FM13" s="279"/>
      <c r="FN13" s="279"/>
      <c r="FO13" s="279"/>
      <c r="FP13" s="279"/>
      <c r="FQ13" s="279"/>
      <c r="FR13" s="279"/>
      <c r="FS13" s="279"/>
      <c r="FT13" s="279"/>
      <c r="FU13" s="279"/>
      <c r="FV13" s="279"/>
      <c r="FW13" s="279"/>
      <c r="FX13" s="279"/>
      <c r="FY13" s="279"/>
      <c r="FZ13" s="279"/>
      <c r="GA13" s="279"/>
      <c r="GB13" s="279"/>
      <c r="GC13" s="279"/>
      <c r="GD13" s="279"/>
      <c r="GE13" s="279"/>
      <c r="GF13" s="279"/>
      <c r="GG13" s="279"/>
      <c r="GH13" s="279"/>
      <c r="GI13" s="279"/>
      <c r="GJ13" s="279"/>
      <c r="GK13" s="279"/>
      <c r="GL13" s="279"/>
      <c r="GM13" s="279"/>
      <c r="GN13" s="279"/>
      <c r="GO13" s="279"/>
      <c r="GP13" s="279"/>
      <c r="GQ13" s="279"/>
      <c r="GR13" s="279"/>
      <c r="GS13" s="279"/>
      <c r="GT13" s="279"/>
      <c r="GU13" s="279"/>
      <c r="GV13" s="279"/>
      <c r="GW13" s="279"/>
      <c r="GX13" s="279"/>
      <c r="GY13" s="279"/>
      <c r="GZ13" s="279"/>
      <c r="HA13" s="279"/>
      <c r="HB13" s="279"/>
      <c r="HC13" s="279"/>
      <c r="HD13" s="279"/>
      <c r="HE13" s="279"/>
      <c r="HF13" s="279"/>
      <c r="HG13" s="279"/>
      <c r="HH13" s="279"/>
      <c r="HI13" s="279"/>
      <c r="HJ13" s="279"/>
      <c r="HK13" s="279"/>
      <c r="HL13" s="279"/>
      <c r="HM13" s="279"/>
      <c r="HN13" s="279"/>
      <c r="HO13" s="279"/>
      <c r="HP13" s="279"/>
      <c r="HQ13" s="279"/>
      <c r="HR13" s="279"/>
      <c r="HS13" s="279"/>
      <c r="HT13" s="279"/>
      <c r="HU13" s="279"/>
      <c r="HV13" s="279"/>
      <c r="HW13" s="279"/>
      <c r="HX13" s="279"/>
      <c r="HY13" s="279"/>
      <c r="HZ13" s="279"/>
      <c r="IA13" s="279"/>
      <c r="IB13" s="279"/>
      <c r="IC13" s="279"/>
      <c r="ID13" s="279"/>
      <c r="IE13" s="279"/>
      <c r="IF13" s="279"/>
      <c r="IG13" s="279"/>
      <c r="IH13" s="279"/>
      <c r="II13" s="279"/>
      <c r="IJ13" s="279"/>
      <c r="IK13" s="279"/>
      <c r="IL13" s="279"/>
      <c r="IM13" s="279"/>
      <c r="IN13" s="279"/>
    </row>
    <row r="14" s="254" customFormat="1" ht="24.75" customHeight="1" spans="1:248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84" t="s">
        <v>158</v>
      </c>
      <c r="G14" s="84">
        <v>1275946.1</v>
      </c>
      <c r="H14" s="84">
        <v>1275946.1</v>
      </c>
      <c r="I14" s="84"/>
      <c r="J14" s="84"/>
      <c r="K14" s="84"/>
      <c r="L14" s="84"/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134"/>
      <c r="S14" s="134"/>
      <c r="T14" s="134"/>
      <c r="U14" s="134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9"/>
      <c r="ER14" s="279"/>
      <c r="ES14" s="279"/>
      <c r="ET14" s="279"/>
      <c r="EU14" s="279"/>
      <c r="EV14" s="279"/>
      <c r="EW14" s="279"/>
      <c r="EX14" s="279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  <c r="FL14" s="279"/>
      <c r="FM14" s="279"/>
      <c r="FN14" s="279"/>
      <c r="FO14" s="279"/>
      <c r="FP14" s="279"/>
      <c r="FQ14" s="279"/>
      <c r="FR14" s="279"/>
      <c r="FS14" s="279"/>
      <c r="FT14" s="279"/>
      <c r="FU14" s="279"/>
      <c r="FV14" s="279"/>
      <c r="FW14" s="279"/>
      <c r="FX14" s="279"/>
      <c r="FY14" s="279"/>
      <c r="FZ14" s="279"/>
      <c r="GA14" s="279"/>
      <c r="GB14" s="279"/>
      <c r="GC14" s="279"/>
      <c r="GD14" s="279"/>
      <c r="GE14" s="279"/>
      <c r="GF14" s="279"/>
      <c r="GG14" s="279"/>
      <c r="GH14" s="279"/>
      <c r="GI14" s="279"/>
      <c r="GJ14" s="279"/>
      <c r="GK14" s="279"/>
      <c r="GL14" s="279"/>
      <c r="GM14" s="279"/>
      <c r="GN14" s="279"/>
      <c r="GO14" s="279"/>
      <c r="GP14" s="279"/>
      <c r="GQ14" s="279"/>
      <c r="GR14" s="279"/>
      <c r="GS14" s="279"/>
      <c r="GT14" s="279"/>
      <c r="GU14" s="279"/>
      <c r="GV14" s="279"/>
      <c r="GW14" s="279"/>
      <c r="GX14" s="279"/>
      <c r="GY14" s="279"/>
      <c r="GZ14" s="279"/>
      <c r="HA14" s="279"/>
      <c r="HB14" s="279"/>
      <c r="HC14" s="279"/>
      <c r="HD14" s="279"/>
      <c r="HE14" s="279"/>
      <c r="HF14" s="279"/>
      <c r="HG14" s="279"/>
      <c r="HH14" s="279"/>
      <c r="HI14" s="279"/>
      <c r="HJ14" s="279"/>
      <c r="HK14" s="279"/>
      <c r="HL14" s="279"/>
      <c r="HM14" s="279"/>
      <c r="HN14" s="279"/>
      <c r="HO14" s="279"/>
      <c r="HP14" s="279"/>
      <c r="HQ14" s="279"/>
      <c r="HR14" s="279"/>
      <c r="HS14" s="279"/>
      <c r="HT14" s="279"/>
      <c r="HU14" s="279"/>
      <c r="HV14" s="279"/>
      <c r="HW14" s="279"/>
      <c r="HX14" s="279"/>
      <c r="HY14" s="279"/>
      <c r="HZ14" s="279"/>
      <c r="IA14" s="279"/>
      <c r="IB14" s="279"/>
      <c r="IC14" s="279"/>
      <c r="ID14" s="279"/>
      <c r="IE14" s="279"/>
      <c r="IF14" s="279"/>
      <c r="IG14" s="279"/>
      <c r="IH14" s="279"/>
      <c r="II14" s="279"/>
      <c r="IJ14" s="279"/>
      <c r="IK14" s="279"/>
      <c r="IL14" s="279"/>
      <c r="IM14" s="279"/>
      <c r="IN14" s="279"/>
    </row>
    <row r="15" s="254" customFormat="1" ht="24.75" customHeight="1" spans="1:248">
      <c r="A15" s="87" t="s">
        <v>111</v>
      </c>
      <c r="B15" s="87" t="s">
        <v>112</v>
      </c>
      <c r="C15" s="87" t="s">
        <v>113</v>
      </c>
      <c r="D15" s="87" t="s">
        <v>114</v>
      </c>
      <c r="E15" s="84" t="s">
        <v>115</v>
      </c>
      <c r="F15" s="84" t="s">
        <v>159</v>
      </c>
      <c r="G15" s="84">
        <v>189315</v>
      </c>
      <c r="H15" s="84">
        <v>189315</v>
      </c>
      <c r="I15" s="84"/>
      <c r="J15" s="84"/>
      <c r="K15" s="84"/>
      <c r="L15" s="84"/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134"/>
      <c r="S15" s="134"/>
      <c r="T15" s="134"/>
      <c r="U15" s="134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79"/>
      <c r="DN15" s="279"/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79"/>
      <c r="EM15" s="279"/>
      <c r="EN15" s="279"/>
      <c r="EO15" s="279"/>
      <c r="EP15" s="279"/>
      <c r="EQ15" s="279"/>
      <c r="ER15" s="279"/>
      <c r="ES15" s="279"/>
      <c r="ET15" s="279"/>
      <c r="EU15" s="279"/>
      <c r="EV15" s="279"/>
      <c r="EW15" s="279"/>
      <c r="EX15" s="279"/>
      <c r="EY15" s="279"/>
      <c r="EZ15" s="279"/>
      <c r="FA15" s="279"/>
      <c r="FB15" s="279"/>
      <c r="FC15" s="279"/>
      <c r="FD15" s="279"/>
      <c r="FE15" s="279"/>
      <c r="FF15" s="279"/>
      <c r="FG15" s="279"/>
      <c r="FH15" s="279"/>
      <c r="FI15" s="279"/>
      <c r="FJ15" s="279"/>
      <c r="FK15" s="279"/>
      <c r="FL15" s="279"/>
      <c r="FM15" s="279"/>
      <c r="FN15" s="279"/>
      <c r="FO15" s="279"/>
      <c r="FP15" s="279"/>
      <c r="FQ15" s="279"/>
      <c r="FR15" s="279"/>
      <c r="FS15" s="279"/>
      <c r="FT15" s="279"/>
      <c r="FU15" s="279"/>
      <c r="FV15" s="279"/>
      <c r="FW15" s="279"/>
      <c r="FX15" s="279"/>
      <c r="FY15" s="279"/>
      <c r="FZ15" s="279"/>
      <c r="GA15" s="279"/>
      <c r="GB15" s="279"/>
      <c r="GC15" s="279"/>
      <c r="GD15" s="279"/>
      <c r="GE15" s="279"/>
      <c r="GF15" s="279"/>
      <c r="GG15" s="279"/>
      <c r="GH15" s="279"/>
      <c r="GI15" s="279"/>
      <c r="GJ15" s="279"/>
      <c r="GK15" s="279"/>
      <c r="GL15" s="279"/>
      <c r="GM15" s="279"/>
      <c r="GN15" s="279"/>
      <c r="GO15" s="279"/>
      <c r="GP15" s="279"/>
      <c r="GQ15" s="279"/>
      <c r="GR15" s="279"/>
      <c r="GS15" s="279"/>
      <c r="GT15" s="279"/>
      <c r="GU15" s="279"/>
      <c r="GV15" s="279"/>
      <c r="GW15" s="279"/>
      <c r="GX15" s="279"/>
      <c r="GY15" s="279"/>
      <c r="GZ15" s="279"/>
      <c r="HA15" s="279"/>
      <c r="HB15" s="279"/>
      <c r="HC15" s="279"/>
      <c r="HD15" s="279"/>
      <c r="HE15" s="279"/>
      <c r="HF15" s="279"/>
      <c r="HG15" s="279"/>
      <c r="HH15" s="279"/>
      <c r="HI15" s="279"/>
      <c r="HJ15" s="279"/>
      <c r="HK15" s="279"/>
      <c r="HL15" s="279"/>
      <c r="HM15" s="279"/>
      <c r="HN15" s="279"/>
      <c r="HO15" s="279"/>
      <c r="HP15" s="279"/>
      <c r="HQ15" s="279"/>
      <c r="HR15" s="279"/>
      <c r="HS15" s="279"/>
      <c r="HT15" s="279"/>
      <c r="HU15" s="279"/>
      <c r="HV15" s="279"/>
      <c r="HW15" s="279"/>
      <c r="HX15" s="279"/>
      <c r="HY15" s="279"/>
      <c r="HZ15" s="279"/>
      <c r="IA15" s="279"/>
      <c r="IB15" s="279"/>
      <c r="IC15" s="279"/>
      <c r="ID15" s="279"/>
      <c r="IE15" s="279"/>
      <c r="IF15" s="279"/>
      <c r="IG15" s="279"/>
      <c r="IH15" s="279"/>
      <c r="II15" s="279"/>
      <c r="IJ15" s="279"/>
      <c r="IK15" s="279"/>
      <c r="IL15" s="279"/>
      <c r="IM15" s="279"/>
      <c r="IN15" s="279"/>
    </row>
    <row r="16" s="254" customFormat="1" ht="24.75" customHeight="1" spans="1:248">
      <c r="A16" s="87" t="s">
        <v>111</v>
      </c>
      <c r="B16" s="87" t="s">
        <v>112</v>
      </c>
      <c r="C16" s="87" t="s">
        <v>113</v>
      </c>
      <c r="D16" s="87" t="s">
        <v>114</v>
      </c>
      <c r="E16" s="84" t="s">
        <v>115</v>
      </c>
      <c r="F16" s="84" t="s">
        <v>145</v>
      </c>
      <c r="G16" s="84">
        <v>1901600</v>
      </c>
      <c r="H16" s="84"/>
      <c r="I16" s="84">
        <v>1901600</v>
      </c>
      <c r="J16" s="84"/>
      <c r="K16" s="84"/>
      <c r="L16" s="84"/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134"/>
      <c r="S16" s="134"/>
      <c r="T16" s="134"/>
      <c r="U16" s="134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  <c r="DQ16" s="279"/>
      <c r="DR16" s="279"/>
      <c r="DS16" s="279"/>
      <c r="DT16" s="279"/>
      <c r="DU16" s="279"/>
      <c r="DV16" s="279"/>
      <c r="DW16" s="279"/>
      <c r="DX16" s="279"/>
      <c r="DY16" s="279"/>
      <c r="DZ16" s="279"/>
      <c r="EA16" s="279"/>
      <c r="EB16" s="279"/>
      <c r="EC16" s="279"/>
      <c r="ED16" s="279"/>
      <c r="EE16" s="279"/>
      <c r="EF16" s="279"/>
      <c r="EG16" s="279"/>
      <c r="EH16" s="279"/>
      <c r="EI16" s="279"/>
      <c r="EJ16" s="279"/>
      <c r="EK16" s="279"/>
      <c r="EL16" s="279"/>
      <c r="EM16" s="279"/>
      <c r="EN16" s="279"/>
      <c r="EO16" s="279"/>
      <c r="EP16" s="279"/>
      <c r="EQ16" s="279"/>
      <c r="ER16" s="279"/>
      <c r="ES16" s="279"/>
      <c r="ET16" s="279"/>
      <c r="EU16" s="279"/>
      <c r="EV16" s="279"/>
      <c r="EW16" s="279"/>
      <c r="EX16" s="279"/>
      <c r="EY16" s="279"/>
      <c r="EZ16" s="279"/>
      <c r="FA16" s="279"/>
      <c r="FB16" s="279"/>
      <c r="FC16" s="279"/>
      <c r="FD16" s="279"/>
      <c r="FE16" s="279"/>
      <c r="FF16" s="279"/>
      <c r="FG16" s="279"/>
      <c r="FH16" s="279"/>
      <c r="FI16" s="279"/>
      <c r="FJ16" s="279"/>
      <c r="FK16" s="279"/>
      <c r="FL16" s="279"/>
      <c r="FM16" s="279"/>
      <c r="FN16" s="279"/>
      <c r="FO16" s="279"/>
      <c r="FP16" s="279"/>
      <c r="FQ16" s="279"/>
      <c r="FR16" s="279"/>
      <c r="FS16" s="279"/>
      <c r="FT16" s="279"/>
      <c r="FU16" s="279"/>
      <c r="FV16" s="279"/>
      <c r="FW16" s="279"/>
      <c r="FX16" s="279"/>
      <c r="FY16" s="279"/>
      <c r="FZ16" s="279"/>
      <c r="GA16" s="279"/>
      <c r="GB16" s="279"/>
      <c r="GC16" s="279"/>
      <c r="GD16" s="279"/>
      <c r="GE16" s="279"/>
      <c r="GF16" s="279"/>
      <c r="GG16" s="279"/>
      <c r="GH16" s="279"/>
      <c r="GI16" s="279"/>
      <c r="GJ16" s="279"/>
      <c r="GK16" s="279"/>
      <c r="GL16" s="279"/>
      <c r="GM16" s="279"/>
      <c r="GN16" s="279"/>
      <c r="GO16" s="279"/>
      <c r="GP16" s="279"/>
      <c r="GQ16" s="279"/>
      <c r="GR16" s="279"/>
      <c r="GS16" s="279"/>
      <c r="GT16" s="279"/>
      <c r="GU16" s="279"/>
      <c r="GV16" s="279"/>
      <c r="GW16" s="279"/>
      <c r="GX16" s="279"/>
      <c r="GY16" s="279"/>
      <c r="GZ16" s="279"/>
      <c r="HA16" s="279"/>
      <c r="HB16" s="279"/>
      <c r="HC16" s="279"/>
      <c r="HD16" s="279"/>
      <c r="HE16" s="279"/>
      <c r="HF16" s="279"/>
      <c r="HG16" s="279"/>
      <c r="HH16" s="279"/>
      <c r="HI16" s="279"/>
      <c r="HJ16" s="279"/>
      <c r="HK16" s="279"/>
      <c r="HL16" s="279"/>
      <c r="HM16" s="279"/>
      <c r="HN16" s="279"/>
      <c r="HO16" s="279"/>
      <c r="HP16" s="279"/>
      <c r="HQ16" s="279"/>
      <c r="HR16" s="279"/>
      <c r="HS16" s="279"/>
      <c r="HT16" s="279"/>
      <c r="HU16" s="279"/>
      <c r="HV16" s="279"/>
      <c r="HW16" s="279"/>
      <c r="HX16" s="279"/>
      <c r="HY16" s="279"/>
      <c r="HZ16" s="279"/>
      <c r="IA16" s="279"/>
      <c r="IB16" s="279"/>
      <c r="IC16" s="279"/>
      <c r="ID16" s="279"/>
      <c r="IE16" s="279"/>
      <c r="IF16" s="279"/>
      <c r="IG16" s="279"/>
      <c r="IH16" s="279"/>
      <c r="II16" s="279"/>
      <c r="IJ16" s="279"/>
      <c r="IK16" s="279"/>
      <c r="IL16" s="279"/>
      <c r="IM16" s="279"/>
      <c r="IN16" s="279"/>
    </row>
    <row r="17" s="254" customFormat="1" ht="24.75" customHeight="1" spans="1:248">
      <c r="A17" s="87" t="s">
        <v>111</v>
      </c>
      <c r="B17" s="87" t="s">
        <v>112</v>
      </c>
      <c r="C17" s="87" t="s">
        <v>113</v>
      </c>
      <c r="D17" s="87" t="s">
        <v>114</v>
      </c>
      <c r="E17" s="84" t="s">
        <v>115</v>
      </c>
      <c r="F17" s="84" t="s">
        <v>146</v>
      </c>
      <c r="G17" s="84">
        <v>2792788.12</v>
      </c>
      <c r="H17" s="84"/>
      <c r="I17" s="84"/>
      <c r="J17" s="84">
        <v>2792788.12</v>
      </c>
      <c r="K17" s="84"/>
      <c r="L17" s="84"/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134"/>
      <c r="S17" s="134"/>
      <c r="T17" s="134"/>
      <c r="U17" s="134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79"/>
      <c r="CN17" s="279"/>
      <c r="CO17" s="279"/>
      <c r="CP17" s="279"/>
      <c r="CQ17" s="279"/>
      <c r="CR17" s="279"/>
      <c r="CS17" s="279"/>
      <c r="CT17" s="279"/>
      <c r="CU17" s="279"/>
      <c r="CV17" s="279"/>
      <c r="CW17" s="279"/>
      <c r="CX17" s="279"/>
      <c r="CY17" s="279"/>
      <c r="CZ17" s="279"/>
      <c r="DA17" s="279"/>
      <c r="DB17" s="279"/>
      <c r="DC17" s="279"/>
      <c r="DD17" s="279"/>
      <c r="DE17" s="279"/>
      <c r="DF17" s="279"/>
      <c r="DG17" s="279"/>
      <c r="DH17" s="279"/>
      <c r="DI17" s="279"/>
      <c r="DJ17" s="279"/>
      <c r="DK17" s="279"/>
      <c r="DL17" s="279"/>
      <c r="DM17" s="279"/>
      <c r="DN17" s="279"/>
      <c r="DO17" s="279"/>
      <c r="DP17" s="279"/>
      <c r="DQ17" s="279"/>
      <c r="DR17" s="279"/>
      <c r="DS17" s="279"/>
      <c r="DT17" s="279"/>
      <c r="DU17" s="279"/>
      <c r="DV17" s="279"/>
      <c r="DW17" s="279"/>
      <c r="DX17" s="279"/>
      <c r="DY17" s="279"/>
      <c r="DZ17" s="279"/>
      <c r="EA17" s="279"/>
      <c r="EB17" s="279"/>
      <c r="EC17" s="279"/>
      <c r="ED17" s="279"/>
      <c r="EE17" s="279"/>
      <c r="EF17" s="279"/>
      <c r="EG17" s="279"/>
      <c r="EH17" s="279"/>
      <c r="EI17" s="279"/>
      <c r="EJ17" s="279"/>
      <c r="EK17" s="279"/>
      <c r="EL17" s="279"/>
      <c r="EM17" s="279"/>
      <c r="EN17" s="279"/>
      <c r="EO17" s="279"/>
      <c r="EP17" s="279"/>
      <c r="EQ17" s="279"/>
      <c r="ER17" s="279"/>
      <c r="ES17" s="279"/>
      <c r="ET17" s="279"/>
      <c r="EU17" s="279"/>
      <c r="EV17" s="279"/>
      <c r="EW17" s="279"/>
      <c r="EX17" s="279"/>
      <c r="EY17" s="279"/>
      <c r="EZ17" s="279"/>
      <c r="FA17" s="279"/>
      <c r="FB17" s="279"/>
      <c r="FC17" s="279"/>
      <c r="FD17" s="279"/>
      <c r="FE17" s="279"/>
      <c r="FF17" s="279"/>
      <c r="FG17" s="279"/>
      <c r="FH17" s="279"/>
      <c r="FI17" s="279"/>
      <c r="FJ17" s="279"/>
      <c r="FK17" s="279"/>
      <c r="FL17" s="279"/>
      <c r="FM17" s="279"/>
      <c r="FN17" s="279"/>
      <c r="FO17" s="279"/>
      <c r="FP17" s="279"/>
      <c r="FQ17" s="279"/>
      <c r="FR17" s="279"/>
      <c r="FS17" s="279"/>
      <c r="FT17" s="279"/>
      <c r="FU17" s="279"/>
      <c r="FV17" s="279"/>
      <c r="FW17" s="279"/>
      <c r="FX17" s="279"/>
      <c r="FY17" s="279"/>
      <c r="FZ17" s="279"/>
      <c r="GA17" s="279"/>
      <c r="GB17" s="279"/>
      <c r="GC17" s="279"/>
      <c r="GD17" s="279"/>
      <c r="GE17" s="279"/>
      <c r="GF17" s="279"/>
      <c r="GG17" s="279"/>
      <c r="GH17" s="279"/>
      <c r="GI17" s="279"/>
      <c r="GJ17" s="279"/>
      <c r="GK17" s="279"/>
      <c r="GL17" s="279"/>
      <c r="GM17" s="279"/>
      <c r="GN17" s="279"/>
      <c r="GO17" s="279"/>
      <c r="GP17" s="279"/>
      <c r="GQ17" s="279"/>
      <c r="GR17" s="279"/>
      <c r="GS17" s="279"/>
      <c r="GT17" s="279"/>
      <c r="GU17" s="279"/>
      <c r="GV17" s="279"/>
      <c r="GW17" s="279"/>
      <c r="GX17" s="279"/>
      <c r="GY17" s="279"/>
      <c r="GZ17" s="279"/>
      <c r="HA17" s="279"/>
      <c r="HB17" s="279"/>
      <c r="HC17" s="279"/>
      <c r="HD17" s="279"/>
      <c r="HE17" s="279"/>
      <c r="HF17" s="279"/>
      <c r="HG17" s="279"/>
      <c r="HH17" s="279"/>
      <c r="HI17" s="279"/>
      <c r="HJ17" s="279"/>
      <c r="HK17" s="279"/>
      <c r="HL17" s="279"/>
      <c r="HM17" s="279"/>
      <c r="HN17" s="279"/>
      <c r="HO17" s="279"/>
      <c r="HP17" s="279"/>
      <c r="HQ17" s="279"/>
      <c r="HR17" s="279"/>
      <c r="HS17" s="279"/>
      <c r="HT17" s="279"/>
      <c r="HU17" s="279"/>
      <c r="HV17" s="279"/>
      <c r="HW17" s="279"/>
      <c r="HX17" s="279"/>
      <c r="HY17" s="279"/>
      <c r="HZ17" s="279"/>
      <c r="IA17" s="279"/>
      <c r="IB17" s="279"/>
      <c r="IC17" s="279"/>
      <c r="ID17" s="279"/>
      <c r="IE17" s="279"/>
      <c r="IF17" s="279"/>
      <c r="IG17" s="279"/>
      <c r="IH17" s="279"/>
      <c r="II17" s="279"/>
      <c r="IJ17" s="279"/>
      <c r="IK17" s="279"/>
      <c r="IL17" s="279"/>
      <c r="IM17" s="279"/>
      <c r="IN17" s="279"/>
    </row>
    <row r="18" s="254" customFormat="1" ht="24.75" customHeight="1" spans="1:248">
      <c r="A18" s="87" t="s">
        <v>111</v>
      </c>
      <c r="B18" s="87" t="s">
        <v>112</v>
      </c>
      <c r="C18" s="87" t="s">
        <v>116</v>
      </c>
      <c r="D18" s="87" t="s">
        <v>114</v>
      </c>
      <c r="E18" s="84" t="s">
        <v>117</v>
      </c>
      <c r="F18" s="84" t="s">
        <v>160</v>
      </c>
      <c r="G18" s="84"/>
      <c r="H18" s="84">
        <v>0</v>
      </c>
      <c r="I18" s="84">
        <v>0</v>
      </c>
      <c r="J18" s="84"/>
      <c r="K18" s="84">
        <f>SUM(L18:U18)</f>
        <v>100000</v>
      </c>
      <c r="L18" s="84">
        <v>100000</v>
      </c>
      <c r="M18" s="84">
        <v>0</v>
      </c>
      <c r="N18" s="84">
        <v>0</v>
      </c>
      <c r="O18" s="84">
        <v>0</v>
      </c>
      <c r="P18" s="84"/>
      <c r="Q18" s="84">
        <v>0</v>
      </c>
      <c r="R18" s="134"/>
      <c r="S18" s="134"/>
      <c r="T18" s="134"/>
      <c r="U18" s="134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  <c r="DI18" s="279"/>
      <c r="DJ18" s="279"/>
      <c r="DK18" s="279"/>
      <c r="DL18" s="279"/>
      <c r="DM18" s="279"/>
      <c r="DN18" s="279"/>
      <c r="DO18" s="279"/>
      <c r="DP18" s="279"/>
      <c r="DQ18" s="279"/>
      <c r="DR18" s="279"/>
      <c r="DS18" s="279"/>
      <c r="DT18" s="279"/>
      <c r="DU18" s="279"/>
      <c r="DV18" s="279"/>
      <c r="DW18" s="279"/>
      <c r="DX18" s="279"/>
      <c r="DY18" s="279"/>
      <c r="DZ18" s="279"/>
      <c r="EA18" s="279"/>
      <c r="EB18" s="279"/>
      <c r="EC18" s="279"/>
      <c r="ED18" s="279"/>
      <c r="EE18" s="279"/>
      <c r="EF18" s="279"/>
      <c r="EG18" s="279"/>
      <c r="EH18" s="279"/>
      <c r="EI18" s="279"/>
      <c r="EJ18" s="279"/>
      <c r="EK18" s="279"/>
      <c r="EL18" s="279"/>
      <c r="EM18" s="279"/>
      <c r="EN18" s="279"/>
      <c r="EO18" s="279"/>
      <c r="EP18" s="279"/>
      <c r="EQ18" s="279"/>
      <c r="ER18" s="279"/>
      <c r="ES18" s="279"/>
      <c r="ET18" s="279"/>
      <c r="EU18" s="279"/>
      <c r="EV18" s="279"/>
      <c r="EW18" s="279"/>
      <c r="EX18" s="279"/>
      <c r="EY18" s="279"/>
      <c r="EZ18" s="279"/>
      <c r="FA18" s="279"/>
      <c r="FB18" s="279"/>
      <c r="FC18" s="279"/>
      <c r="FD18" s="279"/>
      <c r="FE18" s="279"/>
      <c r="FF18" s="279"/>
      <c r="FG18" s="279"/>
      <c r="FH18" s="279"/>
      <c r="FI18" s="279"/>
      <c r="FJ18" s="279"/>
      <c r="FK18" s="279"/>
      <c r="FL18" s="279"/>
      <c r="FM18" s="279"/>
      <c r="FN18" s="279"/>
      <c r="FO18" s="279"/>
      <c r="FP18" s="279"/>
      <c r="FQ18" s="279"/>
      <c r="FR18" s="279"/>
      <c r="FS18" s="279"/>
      <c r="FT18" s="279"/>
      <c r="FU18" s="279"/>
      <c r="FV18" s="279"/>
      <c r="FW18" s="279"/>
      <c r="FX18" s="279"/>
      <c r="FY18" s="279"/>
      <c r="FZ18" s="279"/>
      <c r="GA18" s="279"/>
      <c r="GB18" s="279"/>
      <c r="GC18" s="279"/>
      <c r="GD18" s="279"/>
      <c r="GE18" s="279"/>
      <c r="GF18" s="279"/>
      <c r="GG18" s="279"/>
      <c r="GH18" s="279"/>
      <c r="GI18" s="279"/>
      <c r="GJ18" s="279"/>
      <c r="GK18" s="279"/>
      <c r="GL18" s="279"/>
      <c r="GM18" s="279"/>
      <c r="GN18" s="279"/>
      <c r="GO18" s="279"/>
      <c r="GP18" s="279"/>
      <c r="GQ18" s="279"/>
      <c r="GR18" s="279"/>
      <c r="GS18" s="279"/>
      <c r="GT18" s="279"/>
      <c r="GU18" s="279"/>
      <c r="GV18" s="279"/>
      <c r="GW18" s="279"/>
      <c r="GX18" s="279"/>
      <c r="GY18" s="279"/>
      <c r="GZ18" s="279"/>
      <c r="HA18" s="279"/>
      <c r="HB18" s="279"/>
      <c r="HC18" s="279"/>
      <c r="HD18" s="279"/>
      <c r="HE18" s="279"/>
      <c r="HF18" s="279"/>
      <c r="HG18" s="279"/>
      <c r="HH18" s="279"/>
      <c r="HI18" s="279"/>
      <c r="HJ18" s="279"/>
      <c r="HK18" s="279"/>
      <c r="HL18" s="279"/>
      <c r="HM18" s="279"/>
      <c r="HN18" s="279"/>
      <c r="HO18" s="279"/>
      <c r="HP18" s="279"/>
      <c r="HQ18" s="279"/>
      <c r="HR18" s="279"/>
      <c r="HS18" s="279"/>
      <c r="HT18" s="279"/>
      <c r="HU18" s="279"/>
      <c r="HV18" s="279"/>
      <c r="HW18" s="279"/>
      <c r="HX18" s="279"/>
      <c r="HY18" s="279"/>
      <c r="HZ18" s="279"/>
      <c r="IA18" s="279"/>
      <c r="IB18" s="279"/>
      <c r="IC18" s="279"/>
      <c r="ID18" s="279"/>
      <c r="IE18" s="279"/>
      <c r="IF18" s="279"/>
      <c r="IG18" s="279"/>
      <c r="IH18" s="279"/>
      <c r="II18" s="279"/>
      <c r="IJ18" s="279"/>
      <c r="IK18" s="279"/>
      <c r="IL18" s="279"/>
      <c r="IM18" s="279"/>
      <c r="IN18" s="279"/>
    </row>
    <row r="19" s="254" customFormat="1" ht="23.1" customHeight="1" spans="1:248">
      <c r="A19" s="87" t="s">
        <v>111</v>
      </c>
      <c r="B19" s="87" t="s">
        <v>112</v>
      </c>
      <c r="C19" s="87" t="s">
        <v>116</v>
      </c>
      <c r="D19" s="87" t="s">
        <v>114</v>
      </c>
      <c r="E19" s="84" t="s">
        <v>117</v>
      </c>
      <c r="F19" s="84" t="s">
        <v>161</v>
      </c>
      <c r="G19" s="84"/>
      <c r="H19" s="84">
        <v>0</v>
      </c>
      <c r="I19" s="84">
        <v>0</v>
      </c>
      <c r="J19" s="84"/>
      <c r="K19" s="84">
        <f t="shared" ref="K19:K30" si="2">SUM(L19:U19)</f>
        <v>500000</v>
      </c>
      <c r="L19" s="84">
        <v>500000</v>
      </c>
      <c r="M19" s="84"/>
      <c r="N19" s="84"/>
      <c r="O19" s="84"/>
      <c r="P19" s="84"/>
      <c r="Q19" s="84"/>
      <c r="R19" s="134"/>
      <c r="S19" s="134"/>
      <c r="T19" s="134"/>
      <c r="U19" s="134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  <c r="DI19" s="279"/>
      <c r="DJ19" s="279"/>
      <c r="DK19" s="279"/>
      <c r="DL19" s="279"/>
      <c r="DM19" s="279"/>
      <c r="DN19" s="279"/>
      <c r="DO19" s="279"/>
      <c r="DP19" s="279"/>
      <c r="DQ19" s="279"/>
      <c r="DR19" s="279"/>
      <c r="DS19" s="279"/>
      <c r="DT19" s="279"/>
      <c r="DU19" s="279"/>
      <c r="DV19" s="279"/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  <c r="FB19" s="279"/>
      <c r="FC19" s="279"/>
      <c r="FD19" s="279"/>
      <c r="FE19" s="279"/>
      <c r="FF19" s="279"/>
      <c r="FG19" s="279"/>
      <c r="FH19" s="279"/>
      <c r="FI19" s="279"/>
      <c r="FJ19" s="279"/>
      <c r="FK19" s="279"/>
      <c r="FL19" s="279"/>
      <c r="FM19" s="279"/>
      <c r="FN19" s="279"/>
      <c r="FO19" s="279"/>
      <c r="FP19" s="279"/>
      <c r="FQ19" s="279"/>
      <c r="FR19" s="279"/>
      <c r="FS19" s="279"/>
      <c r="FT19" s="279"/>
      <c r="FU19" s="279"/>
      <c r="FV19" s="279"/>
      <c r="FW19" s="279"/>
      <c r="FX19" s="279"/>
      <c r="FY19" s="279"/>
      <c r="FZ19" s="279"/>
      <c r="GA19" s="279"/>
      <c r="GB19" s="279"/>
      <c r="GC19" s="279"/>
      <c r="GD19" s="279"/>
      <c r="GE19" s="279"/>
      <c r="GF19" s="279"/>
      <c r="GG19" s="279"/>
      <c r="GH19" s="279"/>
      <c r="GI19" s="279"/>
      <c r="GJ19" s="279"/>
      <c r="GK19" s="279"/>
      <c r="GL19" s="279"/>
      <c r="GM19" s="279"/>
      <c r="GN19" s="279"/>
      <c r="GO19" s="279"/>
      <c r="GP19" s="279"/>
      <c r="GQ19" s="279"/>
      <c r="GR19" s="279"/>
      <c r="GS19" s="279"/>
      <c r="GT19" s="279"/>
      <c r="GU19" s="279"/>
      <c r="GV19" s="279"/>
      <c r="GW19" s="279"/>
      <c r="GX19" s="279"/>
      <c r="GY19" s="279"/>
      <c r="GZ19" s="279"/>
      <c r="HA19" s="279"/>
      <c r="HB19" s="279"/>
      <c r="HC19" s="279"/>
      <c r="HD19" s="279"/>
      <c r="HE19" s="279"/>
      <c r="HF19" s="279"/>
      <c r="HG19" s="279"/>
      <c r="HH19" s="279"/>
      <c r="HI19" s="279"/>
      <c r="HJ19" s="279"/>
      <c r="HK19" s="279"/>
      <c r="HL19" s="279"/>
      <c r="HM19" s="279"/>
      <c r="HN19" s="279"/>
      <c r="HO19" s="279"/>
      <c r="HP19" s="279"/>
      <c r="HQ19" s="279"/>
      <c r="HR19" s="279"/>
      <c r="HS19" s="279"/>
      <c r="HT19" s="279"/>
      <c r="HU19" s="279"/>
      <c r="HV19" s="279"/>
      <c r="HW19" s="279"/>
      <c r="HX19" s="279"/>
      <c r="HY19" s="279"/>
      <c r="HZ19" s="279"/>
      <c r="IA19" s="279"/>
      <c r="IB19" s="279"/>
      <c r="IC19" s="279"/>
      <c r="ID19" s="279"/>
      <c r="IE19" s="279"/>
      <c r="IF19" s="279"/>
      <c r="IG19" s="279"/>
      <c r="IH19" s="279"/>
      <c r="II19" s="279"/>
      <c r="IJ19" s="279"/>
      <c r="IK19" s="279"/>
      <c r="IL19" s="279"/>
      <c r="IM19" s="279"/>
      <c r="IN19" s="279"/>
    </row>
    <row r="20" s="254" customFormat="1" ht="23.1" customHeight="1" spans="1:248">
      <c r="A20" s="87" t="s">
        <v>111</v>
      </c>
      <c r="B20" s="87" t="s">
        <v>112</v>
      </c>
      <c r="C20" s="87" t="s">
        <v>116</v>
      </c>
      <c r="D20" s="87" t="s">
        <v>114</v>
      </c>
      <c r="E20" s="84" t="s">
        <v>117</v>
      </c>
      <c r="F20" s="84" t="s">
        <v>162</v>
      </c>
      <c r="G20" s="84"/>
      <c r="H20" s="84">
        <v>0</v>
      </c>
      <c r="I20" s="84">
        <v>0</v>
      </c>
      <c r="J20" s="84"/>
      <c r="K20" s="84">
        <f t="shared" si="2"/>
        <v>100000</v>
      </c>
      <c r="L20" s="84">
        <v>100000</v>
      </c>
      <c r="M20" s="84"/>
      <c r="N20" s="84"/>
      <c r="O20" s="84"/>
      <c r="P20" s="84"/>
      <c r="Q20" s="84"/>
      <c r="R20" s="134"/>
      <c r="S20" s="134"/>
      <c r="T20" s="134"/>
      <c r="U20" s="134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279"/>
      <c r="EQ20" s="279"/>
      <c r="ER20" s="279"/>
      <c r="ES20" s="279"/>
      <c r="ET20" s="279"/>
      <c r="EU20" s="279"/>
      <c r="EV20" s="279"/>
      <c r="EW20" s="279"/>
      <c r="EX20" s="279"/>
      <c r="EY20" s="279"/>
      <c r="EZ20" s="279"/>
      <c r="FA20" s="279"/>
      <c r="FB20" s="279"/>
      <c r="FC20" s="279"/>
      <c r="FD20" s="279"/>
      <c r="FE20" s="279"/>
      <c r="FF20" s="279"/>
      <c r="FG20" s="279"/>
      <c r="FH20" s="279"/>
      <c r="FI20" s="279"/>
      <c r="FJ20" s="279"/>
      <c r="FK20" s="279"/>
      <c r="FL20" s="279"/>
      <c r="FM20" s="279"/>
      <c r="FN20" s="279"/>
      <c r="FO20" s="279"/>
      <c r="FP20" s="279"/>
      <c r="FQ20" s="279"/>
      <c r="FR20" s="279"/>
      <c r="FS20" s="279"/>
      <c r="FT20" s="279"/>
      <c r="FU20" s="279"/>
      <c r="FV20" s="279"/>
      <c r="FW20" s="279"/>
      <c r="FX20" s="279"/>
      <c r="FY20" s="279"/>
      <c r="FZ20" s="279"/>
      <c r="GA20" s="279"/>
      <c r="GB20" s="279"/>
      <c r="GC20" s="279"/>
      <c r="GD20" s="279"/>
      <c r="GE20" s="279"/>
      <c r="GF20" s="279"/>
      <c r="GG20" s="279"/>
      <c r="GH20" s="279"/>
      <c r="GI20" s="279"/>
      <c r="GJ20" s="279"/>
      <c r="GK20" s="279"/>
      <c r="GL20" s="279"/>
      <c r="GM20" s="279"/>
      <c r="GN20" s="279"/>
      <c r="GO20" s="279"/>
      <c r="GP20" s="279"/>
      <c r="GQ20" s="279"/>
      <c r="GR20" s="279"/>
      <c r="GS20" s="279"/>
      <c r="GT20" s="279"/>
      <c r="GU20" s="279"/>
      <c r="GV20" s="279"/>
      <c r="GW20" s="279"/>
      <c r="GX20" s="279"/>
      <c r="GY20" s="279"/>
      <c r="GZ20" s="279"/>
      <c r="HA20" s="279"/>
      <c r="HB20" s="279"/>
      <c r="HC20" s="279"/>
      <c r="HD20" s="279"/>
      <c r="HE20" s="279"/>
      <c r="HF20" s="279"/>
      <c r="HG20" s="279"/>
      <c r="HH20" s="279"/>
      <c r="HI20" s="279"/>
      <c r="HJ20" s="279"/>
      <c r="HK20" s="279"/>
      <c r="HL20" s="279"/>
      <c r="HM20" s="279"/>
      <c r="HN20" s="279"/>
      <c r="HO20" s="279"/>
      <c r="HP20" s="279"/>
      <c r="HQ20" s="279"/>
      <c r="HR20" s="279"/>
      <c r="HS20" s="279"/>
      <c r="HT20" s="279"/>
      <c r="HU20" s="279"/>
      <c r="HV20" s="279"/>
      <c r="HW20" s="279"/>
      <c r="HX20" s="279"/>
      <c r="HY20" s="279"/>
      <c r="HZ20" s="279"/>
      <c r="IA20" s="279"/>
      <c r="IB20" s="279"/>
      <c r="IC20" s="279"/>
      <c r="ID20" s="279"/>
      <c r="IE20" s="279"/>
      <c r="IF20" s="279"/>
      <c r="IG20" s="279"/>
      <c r="IH20" s="279"/>
      <c r="II20" s="279"/>
      <c r="IJ20" s="279"/>
      <c r="IK20" s="279"/>
      <c r="IL20" s="279"/>
      <c r="IM20" s="279"/>
      <c r="IN20" s="279"/>
    </row>
    <row r="21" s="254" customFormat="1" ht="23.1" customHeight="1" spans="1:248">
      <c r="A21" s="87" t="s">
        <v>111</v>
      </c>
      <c r="B21" s="87" t="s">
        <v>112</v>
      </c>
      <c r="C21" s="87" t="s">
        <v>116</v>
      </c>
      <c r="D21" s="87" t="s">
        <v>114</v>
      </c>
      <c r="E21" s="84" t="s">
        <v>117</v>
      </c>
      <c r="F21" s="84" t="s">
        <v>163</v>
      </c>
      <c r="G21" s="84">
        <f>H21</f>
        <v>36629.4</v>
      </c>
      <c r="H21" s="84">
        <v>36629.4</v>
      </c>
      <c r="I21" s="84"/>
      <c r="J21" s="84"/>
      <c r="K21" s="84"/>
      <c r="L21" s="84"/>
      <c r="M21" s="84"/>
      <c r="N21" s="84"/>
      <c r="O21" s="84"/>
      <c r="P21" s="84">
        <v>0</v>
      </c>
      <c r="Q21" s="84"/>
      <c r="R21" s="134"/>
      <c r="S21" s="134"/>
      <c r="T21" s="134"/>
      <c r="U21" s="84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  <c r="DD21" s="279"/>
      <c r="DE21" s="279"/>
      <c r="DF21" s="279"/>
      <c r="DG21" s="279"/>
      <c r="DH21" s="279"/>
      <c r="DI21" s="279"/>
      <c r="DJ21" s="279"/>
      <c r="DK21" s="279"/>
      <c r="DL21" s="279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279"/>
      <c r="DZ21" s="279"/>
      <c r="EA21" s="279"/>
      <c r="EB21" s="279"/>
      <c r="EC21" s="279"/>
      <c r="ED21" s="279"/>
      <c r="EE21" s="279"/>
      <c r="EF21" s="279"/>
      <c r="EG21" s="279"/>
      <c r="EH21" s="279"/>
      <c r="EI21" s="279"/>
      <c r="EJ21" s="279"/>
      <c r="EK21" s="279"/>
      <c r="EL21" s="279"/>
      <c r="EM21" s="279"/>
      <c r="EN21" s="279"/>
      <c r="EO21" s="279"/>
      <c r="EP21" s="279"/>
      <c r="EQ21" s="279"/>
      <c r="ER21" s="279"/>
      <c r="ES21" s="279"/>
      <c r="ET21" s="279"/>
      <c r="EU21" s="279"/>
      <c r="EV21" s="279"/>
      <c r="EW21" s="279"/>
      <c r="EX21" s="279"/>
      <c r="EY21" s="279"/>
      <c r="EZ21" s="279"/>
      <c r="FA21" s="279"/>
      <c r="FB21" s="279"/>
      <c r="FC21" s="279"/>
      <c r="FD21" s="279"/>
      <c r="FE21" s="279"/>
      <c r="FF21" s="279"/>
      <c r="FG21" s="279"/>
      <c r="FH21" s="279"/>
      <c r="FI21" s="279"/>
      <c r="FJ21" s="279"/>
      <c r="FK21" s="279"/>
      <c r="FL21" s="279"/>
      <c r="FM21" s="279"/>
      <c r="FN21" s="279"/>
      <c r="FO21" s="279"/>
      <c r="FP21" s="279"/>
      <c r="FQ21" s="279"/>
      <c r="FR21" s="279"/>
      <c r="FS21" s="279"/>
      <c r="FT21" s="279"/>
      <c r="FU21" s="279"/>
      <c r="FV21" s="279"/>
      <c r="FW21" s="279"/>
      <c r="FX21" s="279"/>
      <c r="FY21" s="279"/>
      <c r="FZ21" s="279"/>
      <c r="GA21" s="279"/>
      <c r="GB21" s="279"/>
      <c r="GC21" s="279"/>
      <c r="GD21" s="279"/>
      <c r="GE21" s="279"/>
      <c r="GF21" s="279"/>
      <c r="GG21" s="279"/>
      <c r="GH21" s="279"/>
      <c r="GI21" s="279"/>
      <c r="GJ21" s="279"/>
      <c r="GK21" s="279"/>
      <c r="GL21" s="279"/>
      <c r="GM21" s="279"/>
      <c r="GN21" s="279"/>
      <c r="GO21" s="279"/>
      <c r="GP21" s="279"/>
      <c r="GQ21" s="279"/>
      <c r="GR21" s="279"/>
      <c r="GS21" s="279"/>
      <c r="GT21" s="279"/>
      <c r="GU21" s="279"/>
      <c r="GV21" s="279"/>
      <c r="GW21" s="279"/>
      <c r="GX21" s="279"/>
      <c r="GY21" s="279"/>
      <c r="GZ21" s="279"/>
      <c r="HA21" s="279"/>
      <c r="HB21" s="279"/>
      <c r="HC21" s="279"/>
      <c r="HD21" s="279"/>
      <c r="HE21" s="279"/>
      <c r="HF21" s="279"/>
      <c r="HG21" s="279"/>
      <c r="HH21" s="279"/>
      <c r="HI21" s="279"/>
      <c r="HJ21" s="279"/>
      <c r="HK21" s="279"/>
      <c r="HL21" s="279"/>
      <c r="HM21" s="279"/>
      <c r="HN21" s="279"/>
      <c r="HO21" s="279"/>
      <c r="HP21" s="279"/>
      <c r="HQ21" s="279"/>
      <c r="HR21" s="279"/>
      <c r="HS21" s="279"/>
      <c r="HT21" s="279"/>
      <c r="HU21" s="279"/>
      <c r="HV21" s="279"/>
      <c r="HW21" s="279"/>
      <c r="HX21" s="279"/>
      <c r="HY21" s="279"/>
      <c r="HZ21" s="279"/>
      <c r="IA21" s="279"/>
      <c r="IB21" s="279"/>
      <c r="IC21" s="279"/>
      <c r="ID21" s="279"/>
      <c r="IE21" s="279"/>
      <c r="IF21" s="279"/>
      <c r="IG21" s="279"/>
      <c r="IH21" s="279"/>
      <c r="II21" s="279"/>
      <c r="IJ21" s="279"/>
      <c r="IK21" s="279"/>
      <c r="IL21" s="279"/>
      <c r="IM21" s="279"/>
      <c r="IN21" s="279"/>
    </row>
    <row r="22" s="254" customFormat="1" ht="23.1" customHeight="1" spans="1:248">
      <c r="A22" s="87" t="s">
        <v>111</v>
      </c>
      <c r="B22" s="87" t="s">
        <v>112</v>
      </c>
      <c r="C22" s="87" t="s">
        <v>116</v>
      </c>
      <c r="D22" s="87" t="s">
        <v>114</v>
      </c>
      <c r="E22" s="84" t="s">
        <v>117</v>
      </c>
      <c r="F22" s="84" t="s">
        <v>164</v>
      </c>
      <c r="G22" s="84">
        <f>H22</f>
        <v>89340</v>
      </c>
      <c r="H22" s="84">
        <v>89340</v>
      </c>
      <c r="I22" s="84"/>
      <c r="J22" s="84"/>
      <c r="K22" s="84"/>
      <c r="L22" s="84"/>
      <c r="M22" s="84"/>
      <c r="N22" s="84"/>
      <c r="O22" s="84"/>
      <c r="P22" s="84">
        <v>0</v>
      </c>
      <c r="Q22" s="84"/>
      <c r="R22" s="134"/>
      <c r="S22" s="134"/>
      <c r="T22" s="134"/>
      <c r="U22" s="84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  <c r="DI22" s="279"/>
      <c r="DJ22" s="279"/>
      <c r="DK22" s="279"/>
      <c r="DL22" s="279"/>
      <c r="DM22" s="279"/>
      <c r="DN22" s="279"/>
      <c r="DO22" s="279"/>
      <c r="DP22" s="279"/>
      <c r="DQ22" s="279"/>
      <c r="DR22" s="279"/>
      <c r="DS22" s="279"/>
      <c r="DT22" s="279"/>
      <c r="DU22" s="279"/>
      <c r="DV22" s="279"/>
      <c r="DW22" s="279"/>
      <c r="DX22" s="279"/>
      <c r="DY22" s="279"/>
      <c r="DZ22" s="279"/>
      <c r="EA22" s="279"/>
      <c r="EB22" s="279"/>
      <c r="EC22" s="279"/>
      <c r="ED22" s="279"/>
      <c r="EE22" s="279"/>
      <c r="EF22" s="279"/>
      <c r="EG22" s="279"/>
      <c r="EH22" s="279"/>
      <c r="EI22" s="279"/>
      <c r="EJ22" s="279"/>
      <c r="EK22" s="279"/>
      <c r="EL22" s="279"/>
      <c r="EM22" s="279"/>
      <c r="EN22" s="279"/>
      <c r="EO22" s="279"/>
      <c r="EP22" s="279"/>
      <c r="EQ22" s="279"/>
      <c r="ER22" s="279"/>
      <c r="ES22" s="279"/>
      <c r="ET22" s="279"/>
      <c r="EU22" s="279"/>
      <c r="EV22" s="279"/>
      <c r="EW22" s="279"/>
      <c r="EX22" s="279"/>
      <c r="EY22" s="279"/>
      <c r="EZ22" s="279"/>
      <c r="FA22" s="279"/>
      <c r="FB22" s="279"/>
      <c r="FC22" s="279"/>
      <c r="FD22" s="279"/>
      <c r="FE22" s="279"/>
      <c r="FF22" s="279"/>
      <c r="FG22" s="279"/>
      <c r="FH22" s="279"/>
      <c r="FI22" s="279"/>
      <c r="FJ22" s="279"/>
      <c r="FK22" s="279"/>
      <c r="FL22" s="279"/>
      <c r="FM22" s="279"/>
      <c r="FN22" s="279"/>
      <c r="FO22" s="279"/>
      <c r="FP22" s="279"/>
      <c r="FQ22" s="279"/>
      <c r="FR22" s="279"/>
      <c r="FS22" s="279"/>
      <c r="FT22" s="279"/>
      <c r="FU22" s="279"/>
      <c r="FV22" s="279"/>
      <c r="FW22" s="279"/>
      <c r="FX22" s="279"/>
      <c r="FY22" s="279"/>
      <c r="FZ22" s="279"/>
      <c r="GA22" s="279"/>
      <c r="GB22" s="279"/>
      <c r="GC22" s="279"/>
      <c r="GD22" s="279"/>
      <c r="GE22" s="279"/>
      <c r="GF22" s="279"/>
      <c r="GG22" s="279"/>
      <c r="GH22" s="279"/>
      <c r="GI22" s="279"/>
      <c r="GJ22" s="279"/>
      <c r="GK22" s="279"/>
      <c r="GL22" s="279"/>
      <c r="GM22" s="279"/>
      <c r="GN22" s="279"/>
      <c r="GO22" s="279"/>
      <c r="GP22" s="279"/>
      <c r="GQ22" s="279"/>
      <c r="GR22" s="279"/>
      <c r="GS22" s="279"/>
      <c r="GT22" s="279"/>
      <c r="GU22" s="279"/>
      <c r="GV22" s="279"/>
      <c r="GW22" s="279"/>
      <c r="GX22" s="279"/>
      <c r="GY22" s="279"/>
      <c r="GZ22" s="279"/>
      <c r="HA22" s="279"/>
      <c r="HB22" s="279"/>
      <c r="HC22" s="279"/>
      <c r="HD22" s="279"/>
      <c r="HE22" s="279"/>
      <c r="HF22" s="279"/>
      <c r="HG22" s="279"/>
      <c r="HH22" s="279"/>
      <c r="HI22" s="279"/>
      <c r="HJ22" s="279"/>
      <c r="HK22" s="279"/>
      <c r="HL22" s="279"/>
      <c r="HM22" s="279"/>
      <c r="HN22" s="279"/>
      <c r="HO22" s="279"/>
      <c r="HP22" s="279"/>
      <c r="HQ22" s="279"/>
      <c r="HR22" s="279"/>
      <c r="HS22" s="279"/>
      <c r="HT22" s="279"/>
      <c r="HU22" s="279"/>
      <c r="HV22" s="279"/>
      <c r="HW22" s="279"/>
      <c r="HX22" s="279"/>
      <c r="HY22" s="279"/>
      <c r="HZ22" s="279"/>
      <c r="IA22" s="279"/>
      <c r="IB22" s="279"/>
      <c r="IC22" s="279"/>
      <c r="ID22" s="279"/>
      <c r="IE22" s="279"/>
      <c r="IF22" s="279"/>
      <c r="IG22" s="279"/>
      <c r="IH22" s="279"/>
      <c r="II22" s="279"/>
      <c r="IJ22" s="279"/>
      <c r="IK22" s="279"/>
      <c r="IL22" s="279"/>
      <c r="IM22" s="279"/>
      <c r="IN22" s="279"/>
    </row>
    <row r="23" s="254" customFormat="1" ht="23.1" customHeight="1" spans="1:248">
      <c r="A23" s="87" t="s">
        <v>111</v>
      </c>
      <c r="B23" s="87" t="s">
        <v>112</v>
      </c>
      <c r="C23" s="87" t="s">
        <v>116</v>
      </c>
      <c r="D23" s="87" t="s">
        <v>114</v>
      </c>
      <c r="E23" s="84" t="s">
        <v>117</v>
      </c>
      <c r="F23" s="84" t="s">
        <v>165</v>
      </c>
      <c r="G23" s="84">
        <f>H23</f>
        <v>650000</v>
      </c>
      <c r="H23" s="84">
        <v>650000</v>
      </c>
      <c r="I23" s="84"/>
      <c r="J23" s="84"/>
      <c r="K23" s="84"/>
      <c r="L23" s="84"/>
      <c r="M23" s="84"/>
      <c r="N23" s="84"/>
      <c r="O23" s="84"/>
      <c r="P23" s="84">
        <v>0</v>
      </c>
      <c r="Q23" s="84"/>
      <c r="R23" s="134"/>
      <c r="S23" s="134"/>
      <c r="T23" s="134"/>
      <c r="U23" s="84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  <c r="CV23" s="279"/>
      <c r="CW23" s="279"/>
      <c r="CX23" s="279"/>
      <c r="CY23" s="279"/>
      <c r="CZ23" s="279"/>
      <c r="DA23" s="279"/>
      <c r="DB23" s="279"/>
      <c r="DC23" s="279"/>
      <c r="DD23" s="279"/>
      <c r="DE23" s="279"/>
      <c r="DF23" s="279"/>
      <c r="DG23" s="279"/>
      <c r="DH23" s="279"/>
      <c r="DI23" s="279"/>
      <c r="DJ23" s="279"/>
      <c r="DK23" s="279"/>
      <c r="DL23" s="279"/>
      <c r="DM23" s="279"/>
      <c r="DN23" s="279"/>
      <c r="DO23" s="279"/>
      <c r="DP23" s="279"/>
      <c r="DQ23" s="279"/>
      <c r="DR23" s="279"/>
      <c r="DS23" s="279"/>
      <c r="DT23" s="279"/>
      <c r="DU23" s="279"/>
      <c r="DV23" s="279"/>
      <c r="DW23" s="279"/>
      <c r="DX23" s="279"/>
      <c r="DY23" s="279"/>
      <c r="DZ23" s="279"/>
      <c r="EA23" s="279"/>
      <c r="EB23" s="279"/>
      <c r="EC23" s="279"/>
      <c r="ED23" s="279"/>
      <c r="EE23" s="279"/>
      <c r="EF23" s="279"/>
      <c r="EG23" s="279"/>
      <c r="EH23" s="279"/>
      <c r="EI23" s="279"/>
      <c r="EJ23" s="279"/>
      <c r="EK23" s="279"/>
      <c r="EL23" s="279"/>
      <c r="EM23" s="279"/>
      <c r="EN23" s="279"/>
      <c r="EO23" s="279"/>
      <c r="EP23" s="279"/>
      <c r="EQ23" s="279"/>
      <c r="ER23" s="279"/>
      <c r="ES23" s="279"/>
      <c r="ET23" s="279"/>
      <c r="EU23" s="279"/>
      <c r="EV23" s="279"/>
      <c r="EW23" s="279"/>
      <c r="EX23" s="279"/>
      <c r="EY23" s="279"/>
      <c r="EZ23" s="279"/>
      <c r="FA23" s="279"/>
      <c r="FB23" s="279"/>
      <c r="FC23" s="279"/>
      <c r="FD23" s="279"/>
      <c r="FE23" s="279"/>
      <c r="FF23" s="279"/>
      <c r="FG23" s="279"/>
      <c r="FH23" s="279"/>
      <c r="FI23" s="279"/>
      <c r="FJ23" s="279"/>
      <c r="FK23" s="279"/>
      <c r="FL23" s="279"/>
      <c r="FM23" s="279"/>
      <c r="FN23" s="279"/>
      <c r="FO23" s="279"/>
      <c r="FP23" s="279"/>
      <c r="FQ23" s="279"/>
      <c r="FR23" s="279"/>
      <c r="FS23" s="279"/>
      <c r="FT23" s="279"/>
      <c r="FU23" s="279"/>
      <c r="FV23" s="279"/>
      <c r="FW23" s="279"/>
      <c r="FX23" s="279"/>
      <c r="FY23" s="279"/>
      <c r="FZ23" s="279"/>
      <c r="GA23" s="279"/>
      <c r="GB23" s="279"/>
      <c r="GC23" s="279"/>
      <c r="GD23" s="279"/>
      <c r="GE23" s="279"/>
      <c r="GF23" s="279"/>
      <c r="GG23" s="279"/>
      <c r="GH23" s="279"/>
      <c r="GI23" s="279"/>
      <c r="GJ23" s="279"/>
      <c r="GK23" s="279"/>
      <c r="GL23" s="279"/>
      <c r="GM23" s="279"/>
      <c r="GN23" s="279"/>
      <c r="GO23" s="279"/>
      <c r="GP23" s="279"/>
      <c r="GQ23" s="279"/>
      <c r="GR23" s="279"/>
      <c r="GS23" s="279"/>
      <c r="GT23" s="279"/>
      <c r="GU23" s="279"/>
      <c r="GV23" s="279"/>
      <c r="GW23" s="279"/>
      <c r="GX23" s="279"/>
      <c r="GY23" s="279"/>
      <c r="GZ23" s="279"/>
      <c r="HA23" s="279"/>
      <c r="HB23" s="279"/>
      <c r="HC23" s="279"/>
      <c r="HD23" s="279"/>
      <c r="HE23" s="279"/>
      <c r="HF23" s="279"/>
      <c r="HG23" s="279"/>
      <c r="HH23" s="279"/>
      <c r="HI23" s="279"/>
      <c r="HJ23" s="279"/>
      <c r="HK23" s="279"/>
      <c r="HL23" s="279"/>
      <c r="HM23" s="279"/>
      <c r="HN23" s="279"/>
      <c r="HO23" s="279"/>
      <c r="HP23" s="279"/>
      <c r="HQ23" s="279"/>
      <c r="HR23" s="279"/>
      <c r="HS23" s="279"/>
      <c r="HT23" s="279"/>
      <c r="HU23" s="279"/>
      <c r="HV23" s="279"/>
      <c r="HW23" s="279"/>
      <c r="HX23" s="279"/>
      <c r="HY23" s="279"/>
      <c r="HZ23" s="279"/>
      <c r="IA23" s="279"/>
      <c r="IB23" s="279"/>
      <c r="IC23" s="279"/>
      <c r="ID23" s="279"/>
      <c r="IE23" s="279"/>
      <c r="IF23" s="279"/>
      <c r="IG23" s="279"/>
      <c r="IH23" s="279"/>
      <c r="II23" s="279"/>
      <c r="IJ23" s="279"/>
      <c r="IK23" s="279"/>
      <c r="IL23" s="279"/>
      <c r="IM23" s="279"/>
      <c r="IN23" s="279"/>
    </row>
    <row r="24" s="254" customFormat="1" ht="23.1" customHeight="1" spans="1:248">
      <c r="A24" s="87" t="s">
        <v>111</v>
      </c>
      <c r="B24" s="87" t="s">
        <v>112</v>
      </c>
      <c r="C24" s="87" t="s">
        <v>116</v>
      </c>
      <c r="D24" s="87" t="s">
        <v>114</v>
      </c>
      <c r="E24" s="84" t="s">
        <v>117</v>
      </c>
      <c r="F24" s="84" t="s">
        <v>166</v>
      </c>
      <c r="G24" s="84"/>
      <c r="H24" s="84"/>
      <c r="I24" s="84"/>
      <c r="J24" s="84"/>
      <c r="K24" s="84">
        <f>Q24</f>
        <v>1014400</v>
      </c>
      <c r="L24" s="84"/>
      <c r="M24" s="84"/>
      <c r="N24" s="84"/>
      <c r="O24" s="84"/>
      <c r="P24" s="84">
        <v>0</v>
      </c>
      <c r="Q24" s="84">
        <v>1014400</v>
      </c>
      <c r="R24" s="134"/>
      <c r="S24" s="134"/>
      <c r="T24" s="134"/>
      <c r="U24" s="84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  <c r="DQ24" s="279"/>
      <c r="DR24" s="279"/>
      <c r="DS24" s="279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79"/>
      <c r="ES24" s="279"/>
      <c r="ET24" s="279"/>
      <c r="EU24" s="279"/>
      <c r="EV24" s="279"/>
      <c r="EW24" s="279"/>
      <c r="EX24" s="279"/>
      <c r="EY24" s="279"/>
      <c r="EZ24" s="279"/>
      <c r="FA24" s="279"/>
      <c r="FB24" s="279"/>
      <c r="FC24" s="279"/>
      <c r="FD24" s="279"/>
      <c r="FE24" s="279"/>
      <c r="FF24" s="279"/>
      <c r="FG24" s="279"/>
      <c r="FH24" s="279"/>
      <c r="FI24" s="279"/>
      <c r="FJ24" s="279"/>
      <c r="FK24" s="279"/>
      <c r="FL24" s="279"/>
      <c r="FM24" s="279"/>
      <c r="FN24" s="279"/>
      <c r="FO24" s="279"/>
      <c r="FP24" s="279"/>
      <c r="FQ24" s="279"/>
      <c r="FR24" s="279"/>
      <c r="FS24" s="279"/>
      <c r="FT24" s="279"/>
      <c r="FU24" s="279"/>
      <c r="FV24" s="279"/>
      <c r="FW24" s="279"/>
      <c r="FX24" s="279"/>
      <c r="FY24" s="279"/>
      <c r="FZ24" s="279"/>
      <c r="GA24" s="279"/>
      <c r="GB24" s="279"/>
      <c r="GC24" s="279"/>
      <c r="GD24" s="279"/>
      <c r="GE24" s="279"/>
      <c r="GF24" s="279"/>
      <c r="GG24" s="279"/>
      <c r="GH24" s="279"/>
      <c r="GI24" s="279"/>
      <c r="GJ24" s="279"/>
      <c r="GK24" s="279"/>
      <c r="GL24" s="279"/>
      <c r="GM24" s="279"/>
      <c r="GN24" s="279"/>
      <c r="GO24" s="279"/>
      <c r="GP24" s="279"/>
      <c r="GQ24" s="279"/>
      <c r="GR24" s="279"/>
      <c r="GS24" s="279"/>
      <c r="GT24" s="279"/>
      <c r="GU24" s="279"/>
      <c r="GV24" s="279"/>
      <c r="GW24" s="279"/>
      <c r="GX24" s="279"/>
      <c r="GY24" s="279"/>
      <c r="GZ24" s="279"/>
      <c r="HA24" s="279"/>
      <c r="HB24" s="279"/>
      <c r="HC24" s="279"/>
      <c r="HD24" s="279"/>
      <c r="HE24" s="279"/>
      <c r="HF24" s="279"/>
      <c r="HG24" s="279"/>
      <c r="HH24" s="279"/>
      <c r="HI24" s="279"/>
      <c r="HJ24" s="279"/>
      <c r="HK24" s="279"/>
      <c r="HL24" s="279"/>
      <c r="HM24" s="279"/>
      <c r="HN24" s="279"/>
      <c r="HO24" s="279"/>
      <c r="HP24" s="279"/>
      <c r="HQ24" s="279"/>
      <c r="HR24" s="279"/>
      <c r="HS24" s="279"/>
      <c r="HT24" s="279"/>
      <c r="HU24" s="279"/>
      <c r="HV24" s="279"/>
      <c r="HW24" s="279"/>
      <c r="HX24" s="279"/>
      <c r="HY24" s="279"/>
      <c r="HZ24" s="279"/>
      <c r="IA24" s="279"/>
      <c r="IB24" s="279"/>
      <c r="IC24" s="279"/>
      <c r="ID24" s="279"/>
      <c r="IE24" s="279"/>
      <c r="IF24" s="279"/>
      <c r="IG24" s="279"/>
      <c r="IH24" s="279"/>
      <c r="II24" s="279"/>
      <c r="IJ24" s="279"/>
      <c r="IK24" s="279"/>
      <c r="IL24" s="279"/>
      <c r="IM24" s="279"/>
      <c r="IN24" s="279"/>
    </row>
    <row r="25" s="254" customFormat="1" ht="23.1" customHeight="1" spans="1:248">
      <c r="A25" s="87" t="s">
        <v>111</v>
      </c>
      <c r="B25" s="87" t="s">
        <v>118</v>
      </c>
      <c r="C25" s="134">
        <v>99</v>
      </c>
      <c r="D25" s="87" t="s">
        <v>114</v>
      </c>
      <c r="E25" s="84" t="s">
        <v>119</v>
      </c>
      <c r="F25" s="84" t="s">
        <v>167</v>
      </c>
      <c r="G25" s="84"/>
      <c r="H25" s="84">
        <v>0</v>
      </c>
      <c r="I25" s="84">
        <v>0</v>
      </c>
      <c r="J25" s="84"/>
      <c r="K25" s="84">
        <f t="shared" si="2"/>
        <v>10000</v>
      </c>
      <c r="L25" s="84">
        <v>10000</v>
      </c>
      <c r="M25" s="84"/>
      <c r="N25" s="84"/>
      <c r="O25" s="84"/>
      <c r="P25" s="84"/>
      <c r="Q25" s="84"/>
      <c r="R25" s="134"/>
      <c r="S25" s="134"/>
      <c r="T25" s="134"/>
      <c r="U25" s="134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  <c r="DI25" s="279"/>
      <c r="DJ25" s="279"/>
      <c r="DK25" s="279"/>
      <c r="DL25" s="279"/>
      <c r="DM25" s="279"/>
      <c r="DN25" s="279"/>
      <c r="DO25" s="279"/>
      <c r="DP25" s="279"/>
      <c r="DQ25" s="279"/>
      <c r="DR25" s="279"/>
      <c r="DS25" s="279"/>
      <c r="DT25" s="279"/>
      <c r="DU25" s="279"/>
      <c r="DV25" s="279"/>
      <c r="DW25" s="279"/>
      <c r="DX25" s="279"/>
      <c r="DY25" s="279"/>
      <c r="DZ25" s="279"/>
      <c r="EA25" s="279"/>
      <c r="EB25" s="279"/>
      <c r="EC25" s="279"/>
      <c r="ED25" s="279"/>
      <c r="EE25" s="279"/>
      <c r="EF25" s="279"/>
      <c r="EG25" s="279"/>
      <c r="EH25" s="279"/>
      <c r="EI25" s="279"/>
      <c r="EJ25" s="279"/>
      <c r="EK25" s="279"/>
      <c r="EL25" s="279"/>
      <c r="EM25" s="279"/>
      <c r="EN25" s="279"/>
      <c r="EO25" s="279"/>
      <c r="EP25" s="279"/>
      <c r="EQ25" s="279"/>
      <c r="ER25" s="279"/>
      <c r="ES25" s="279"/>
      <c r="ET25" s="279"/>
      <c r="EU25" s="279"/>
      <c r="EV25" s="279"/>
      <c r="EW25" s="279"/>
      <c r="EX25" s="279"/>
      <c r="EY25" s="279"/>
      <c r="EZ25" s="279"/>
      <c r="FA25" s="279"/>
      <c r="FB25" s="279"/>
      <c r="FC25" s="279"/>
      <c r="FD25" s="279"/>
      <c r="FE25" s="279"/>
      <c r="FF25" s="279"/>
      <c r="FG25" s="279"/>
      <c r="FH25" s="279"/>
      <c r="FI25" s="279"/>
      <c r="FJ25" s="279"/>
      <c r="FK25" s="279"/>
      <c r="FL25" s="279"/>
      <c r="FM25" s="279"/>
      <c r="FN25" s="279"/>
      <c r="FO25" s="279"/>
      <c r="FP25" s="279"/>
      <c r="FQ25" s="279"/>
      <c r="FR25" s="279"/>
      <c r="FS25" s="279"/>
      <c r="FT25" s="279"/>
      <c r="FU25" s="279"/>
      <c r="FV25" s="279"/>
      <c r="FW25" s="279"/>
      <c r="FX25" s="279"/>
      <c r="FY25" s="279"/>
      <c r="FZ25" s="279"/>
      <c r="GA25" s="279"/>
      <c r="GB25" s="279"/>
      <c r="GC25" s="279"/>
      <c r="GD25" s="279"/>
      <c r="GE25" s="279"/>
      <c r="GF25" s="279"/>
      <c r="GG25" s="279"/>
      <c r="GH25" s="279"/>
      <c r="GI25" s="279"/>
      <c r="GJ25" s="279"/>
      <c r="GK25" s="279"/>
      <c r="GL25" s="279"/>
      <c r="GM25" s="279"/>
      <c r="GN25" s="279"/>
      <c r="GO25" s="279"/>
      <c r="GP25" s="279"/>
      <c r="GQ25" s="279"/>
      <c r="GR25" s="279"/>
      <c r="GS25" s="279"/>
      <c r="GT25" s="279"/>
      <c r="GU25" s="279"/>
      <c r="GV25" s="279"/>
      <c r="GW25" s="279"/>
      <c r="GX25" s="279"/>
      <c r="GY25" s="279"/>
      <c r="GZ25" s="279"/>
      <c r="HA25" s="279"/>
      <c r="HB25" s="279"/>
      <c r="HC25" s="279"/>
      <c r="HD25" s="279"/>
      <c r="HE25" s="279"/>
      <c r="HF25" s="279"/>
      <c r="HG25" s="279"/>
      <c r="HH25" s="279"/>
      <c r="HI25" s="279"/>
      <c r="HJ25" s="279"/>
      <c r="HK25" s="279"/>
      <c r="HL25" s="279"/>
      <c r="HM25" s="279"/>
      <c r="HN25" s="279"/>
      <c r="HO25" s="279"/>
      <c r="HP25" s="279"/>
      <c r="HQ25" s="279"/>
      <c r="HR25" s="279"/>
      <c r="HS25" s="279"/>
      <c r="HT25" s="279"/>
      <c r="HU25" s="279"/>
      <c r="HV25" s="279"/>
      <c r="HW25" s="279"/>
      <c r="HX25" s="279"/>
      <c r="HY25" s="279"/>
      <c r="HZ25" s="279"/>
      <c r="IA25" s="279"/>
      <c r="IB25" s="279"/>
      <c r="IC25" s="279"/>
      <c r="ID25" s="279"/>
      <c r="IE25" s="279"/>
      <c r="IF25" s="279"/>
      <c r="IG25" s="279"/>
      <c r="IH25" s="279"/>
      <c r="II25" s="279"/>
      <c r="IJ25" s="279"/>
      <c r="IK25" s="279"/>
      <c r="IL25" s="279"/>
      <c r="IM25" s="279"/>
      <c r="IN25" s="279"/>
    </row>
    <row r="26" s="254" customFormat="1" ht="23.1" customHeight="1" spans="1:248">
      <c r="A26" s="87" t="s">
        <v>111</v>
      </c>
      <c r="B26" s="87" t="s">
        <v>120</v>
      </c>
      <c r="C26" s="134">
        <v>99</v>
      </c>
      <c r="D26" s="87" t="s">
        <v>114</v>
      </c>
      <c r="E26" s="84" t="s">
        <v>121</v>
      </c>
      <c r="F26" s="84" t="s">
        <v>168</v>
      </c>
      <c r="G26" s="84"/>
      <c r="H26" s="84"/>
      <c r="I26" s="84"/>
      <c r="J26" s="84"/>
      <c r="K26" s="84">
        <f t="shared" si="2"/>
        <v>3300000</v>
      </c>
      <c r="L26" s="84">
        <v>3300000</v>
      </c>
      <c r="M26" s="84"/>
      <c r="N26" s="84"/>
      <c r="O26" s="84"/>
      <c r="P26" s="84"/>
      <c r="Q26" s="84"/>
      <c r="R26" s="134"/>
      <c r="S26" s="134"/>
      <c r="T26" s="134"/>
      <c r="U26" s="134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79"/>
      <c r="EO26" s="279"/>
      <c r="EP26" s="279"/>
      <c r="EQ26" s="279"/>
      <c r="ER26" s="279"/>
      <c r="ES26" s="279"/>
      <c r="ET26" s="279"/>
      <c r="EU26" s="279"/>
      <c r="EV26" s="279"/>
      <c r="EW26" s="279"/>
      <c r="EX26" s="279"/>
      <c r="EY26" s="279"/>
      <c r="EZ26" s="279"/>
      <c r="FA26" s="279"/>
      <c r="FB26" s="279"/>
      <c r="FC26" s="279"/>
      <c r="FD26" s="279"/>
      <c r="FE26" s="279"/>
      <c r="FF26" s="279"/>
      <c r="FG26" s="279"/>
      <c r="FH26" s="279"/>
      <c r="FI26" s="279"/>
      <c r="FJ26" s="279"/>
      <c r="FK26" s="279"/>
      <c r="FL26" s="279"/>
      <c r="FM26" s="279"/>
      <c r="FN26" s="279"/>
      <c r="FO26" s="279"/>
      <c r="FP26" s="279"/>
      <c r="FQ26" s="279"/>
      <c r="FR26" s="279"/>
      <c r="FS26" s="279"/>
      <c r="FT26" s="279"/>
      <c r="FU26" s="279"/>
      <c r="FV26" s="279"/>
      <c r="FW26" s="279"/>
      <c r="FX26" s="279"/>
      <c r="FY26" s="279"/>
      <c r="FZ26" s="279"/>
      <c r="GA26" s="279"/>
      <c r="GB26" s="279"/>
      <c r="GC26" s="279"/>
      <c r="GD26" s="279"/>
      <c r="GE26" s="279"/>
      <c r="GF26" s="279"/>
      <c r="GG26" s="279"/>
      <c r="GH26" s="279"/>
      <c r="GI26" s="279"/>
      <c r="GJ26" s="279"/>
      <c r="GK26" s="279"/>
      <c r="GL26" s="279"/>
      <c r="GM26" s="279"/>
      <c r="GN26" s="279"/>
      <c r="GO26" s="279"/>
      <c r="GP26" s="279"/>
      <c r="GQ26" s="279"/>
      <c r="GR26" s="279"/>
      <c r="GS26" s="279"/>
      <c r="GT26" s="279"/>
      <c r="GU26" s="279"/>
      <c r="GV26" s="279"/>
      <c r="GW26" s="279"/>
      <c r="GX26" s="279"/>
      <c r="GY26" s="279"/>
      <c r="GZ26" s="279"/>
      <c r="HA26" s="279"/>
      <c r="HB26" s="279"/>
      <c r="HC26" s="279"/>
      <c r="HD26" s="279"/>
      <c r="HE26" s="279"/>
      <c r="HF26" s="279"/>
      <c r="HG26" s="279"/>
      <c r="HH26" s="279"/>
      <c r="HI26" s="279"/>
      <c r="HJ26" s="279"/>
      <c r="HK26" s="279"/>
      <c r="HL26" s="279"/>
      <c r="HM26" s="279"/>
      <c r="HN26" s="279"/>
      <c r="HO26" s="279"/>
      <c r="HP26" s="279"/>
      <c r="HQ26" s="279"/>
      <c r="HR26" s="279"/>
      <c r="HS26" s="279"/>
      <c r="HT26" s="279"/>
      <c r="HU26" s="279"/>
      <c r="HV26" s="279"/>
      <c r="HW26" s="279"/>
      <c r="HX26" s="279"/>
      <c r="HY26" s="279"/>
      <c r="HZ26" s="279"/>
      <c r="IA26" s="279"/>
      <c r="IB26" s="279"/>
      <c r="IC26" s="279"/>
      <c r="ID26" s="279"/>
      <c r="IE26" s="279"/>
      <c r="IF26" s="279"/>
      <c r="IG26" s="279"/>
      <c r="IH26" s="279"/>
      <c r="II26" s="279"/>
      <c r="IJ26" s="279"/>
      <c r="IK26" s="279"/>
      <c r="IL26" s="279"/>
      <c r="IM26" s="279"/>
      <c r="IN26" s="279"/>
    </row>
    <row r="27" s="254" customFormat="1" ht="23.1" customHeight="1" spans="1:248">
      <c r="A27" s="87" t="s">
        <v>122</v>
      </c>
      <c r="B27" s="87" t="s">
        <v>123</v>
      </c>
      <c r="C27" s="134">
        <v>99</v>
      </c>
      <c r="D27" s="87" t="s">
        <v>114</v>
      </c>
      <c r="E27" s="84" t="s">
        <v>124</v>
      </c>
      <c r="F27" s="84" t="s">
        <v>169</v>
      </c>
      <c r="G27" s="84"/>
      <c r="H27" s="84">
        <v>0</v>
      </c>
      <c r="I27" s="84">
        <v>0</v>
      </c>
      <c r="J27" s="84"/>
      <c r="K27" s="84">
        <f t="shared" si="2"/>
        <v>30000</v>
      </c>
      <c r="L27" s="84">
        <v>30000</v>
      </c>
      <c r="M27" s="84"/>
      <c r="N27" s="84"/>
      <c r="O27" s="84"/>
      <c r="P27" s="84"/>
      <c r="Q27" s="84"/>
      <c r="R27" s="134"/>
      <c r="S27" s="134"/>
      <c r="T27" s="134"/>
      <c r="U27" s="134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79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  <c r="DI27" s="279"/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  <c r="DV27" s="279"/>
      <c r="DW27" s="279"/>
      <c r="DX27" s="279"/>
      <c r="DY27" s="279"/>
      <c r="DZ27" s="279"/>
      <c r="EA27" s="279"/>
      <c r="EB27" s="279"/>
      <c r="EC27" s="279"/>
      <c r="ED27" s="279"/>
      <c r="EE27" s="279"/>
      <c r="EF27" s="279"/>
      <c r="EG27" s="279"/>
      <c r="EH27" s="279"/>
      <c r="EI27" s="279"/>
      <c r="EJ27" s="279"/>
      <c r="EK27" s="279"/>
      <c r="EL27" s="279"/>
      <c r="EM27" s="279"/>
      <c r="EN27" s="279"/>
      <c r="EO27" s="279"/>
      <c r="EP27" s="279"/>
      <c r="EQ27" s="279"/>
      <c r="ER27" s="279"/>
      <c r="ES27" s="279"/>
      <c r="ET27" s="279"/>
      <c r="EU27" s="279"/>
      <c r="EV27" s="279"/>
      <c r="EW27" s="279"/>
      <c r="EX27" s="279"/>
      <c r="EY27" s="279"/>
      <c r="EZ27" s="279"/>
      <c r="FA27" s="279"/>
      <c r="FB27" s="279"/>
      <c r="FC27" s="279"/>
      <c r="FD27" s="279"/>
      <c r="FE27" s="279"/>
      <c r="FF27" s="279"/>
      <c r="FG27" s="279"/>
      <c r="FH27" s="279"/>
      <c r="FI27" s="279"/>
      <c r="FJ27" s="279"/>
      <c r="FK27" s="279"/>
      <c r="FL27" s="279"/>
      <c r="FM27" s="279"/>
      <c r="FN27" s="279"/>
      <c r="FO27" s="279"/>
      <c r="FP27" s="279"/>
      <c r="FQ27" s="279"/>
      <c r="FR27" s="279"/>
      <c r="FS27" s="279"/>
      <c r="FT27" s="279"/>
      <c r="FU27" s="279"/>
      <c r="FV27" s="279"/>
      <c r="FW27" s="279"/>
      <c r="FX27" s="279"/>
      <c r="FY27" s="279"/>
      <c r="FZ27" s="279"/>
      <c r="GA27" s="279"/>
      <c r="GB27" s="279"/>
      <c r="GC27" s="279"/>
      <c r="GD27" s="279"/>
      <c r="GE27" s="279"/>
      <c r="GF27" s="279"/>
      <c r="GG27" s="279"/>
      <c r="GH27" s="279"/>
      <c r="GI27" s="279"/>
      <c r="GJ27" s="279"/>
      <c r="GK27" s="279"/>
      <c r="GL27" s="279"/>
      <c r="GM27" s="279"/>
      <c r="GN27" s="279"/>
      <c r="GO27" s="279"/>
      <c r="GP27" s="279"/>
      <c r="GQ27" s="279"/>
      <c r="GR27" s="279"/>
      <c r="GS27" s="279"/>
      <c r="GT27" s="279"/>
      <c r="GU27" s="279"/>
      <c r="GV27" s="279"/>
      <c r="GW27" s="279"/>
      <c r="GX27" s="279"/>
      <c r="GY27" s="279"/>
      <c r="GZ27" s="279"/>
      <c r="HA27" s="279"/>
      <c r="HB27" s="279"/>
      <c r="HC27" s="279"/>
      <c r="HD27" s="279"/>
      <c r="HE27" s="279"/>
      <c r="HF27" s="279"/>
      <c r="HG27" s="279"/>
      <c r="HH27" s="279"/>
      <c r="HI27" s="279"/>
      <c r="HJ27" s="279"/>
      <c r="HK27" s="279"/>
      <c r="HL27" s="279"/>
      <c r="HM27" s="279"/>
      <c r="HN27" s="279"/>
      <c r="HO27" s="279"/>
      <c r="HP27" s="279"/>
      <c r="HQ27" s="279"/>
      <c r="HR27" s="279"/>
      <c r="HS27" s="279"/>
      <c r="HT27" s="279"/>
      <c r="HU27" s="279"/>
      <c r="HV27" s="279"/>
      <c r="HW27" s="279"/>
      <c r="HX27" s="279"/>
      <c r="HY27" s="279"/>
      <c r="HZ27" s="279"/>
      <c r="IA27" s="279"/>
      <c r="IB27" s="279"/>
      <c r="IC27" s="279"/>
      <c r="ID27" s="279"/>
      <c r="IE27" s="279"/>
      <c r="IF27" s="279"/>
      <c r="IG27" s="279"/>
      <c r="IH27" s="279"/>
      <c r="II27" s="279"/>
      <c r="IJ27" s="279"/>
      <c r="IK27" s="279"/>
      <c r="IL27" s="279"/>
      <c r="IM27" s="279"/>
      <c r="IN27" s="279"/>
    </row>
    <row r="28" s="254" customFormat="1" ht="23.1" customHeight="1" spans="1:248">
      <c r="A28" s="87" t="s">
        <v>125</v>
      </c>
      <c r="B28" s="87" t="s">
        <v>112</v>
      </c>
      <c r="C28" s="134">
        <v>99</v>
      </c>
      <c r="D28" s="87" t="s">
        <v>114</v>
      </c>
      <c r="E28" s="84" t="s">
        <v>126</v>
      </c>
      <c r="F28" s="84" t="s">
        <v>170</v>
      </c>
      <c r="G28" s="84"/>
      <c r="H28" s="84">
        <v>0</v>
      </c>
      <c r="I28" s="84">
        <v>0</v>
      </c>
      <c r="J28" s="84"/>
      <c r="K28" s="84">
        <f t="shared" si="2"/>
        <v>30000</v>
      </c>
      <c r="L28" s="84">
        <v>30000</v>
      </c>
      <c r="M28" s="84"/>
      <c r="N28" s="84"/>
      <c r="O28" s="84"/>
      <c r="P28" s="84"/>
      <c r="Q28" s="84"/>
      <c r="R28" s="134"/>
      <c r="S28" s="134"/>
      <c r="T28" s="134"/>
      <c r="U28" s="134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79"/>
      <c r="BR28" s="279"/>
      <c r="BS28" s="279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79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  <c r="DI28" s="279"/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  <c r="DV28" s="279"/>
      <c r="DW28" s="279"/>
      <c r="DX28" s="279"/>
      <c r="DY28" s="279"/>
      <c r="DZ28" s="279"/>
      <c r="EA28" s="279"/>
      <c r="EB28" s="279"/>
      <c r="EC28" s="279"/>
      <c r="ED28" s="279"/>
      <c r="EE28" s="279"/>
      <c r="EF28" s="279"/>
      <c r="EG28" s="279"/>
      <c r="EH28" s="279"/>
      <c r="EI28" s="279"/>
      <c r="EJ28" s="279"/>
      <c r="EK28" s="279"/>
      <c r="EL28" s="279"/>
      <c r="EM28" s="279"/>
      <c r="EN28" s="279"/>
      <c r="EO28" s="279"/>
      <c r="EP28" s="279"/>
      <c r="EQ28" s="279"/>
      <c r="ER28" s="279"/>
      <c r="ES28" s="279"/>
      <c r="ET28" s="279"/>
      <c r="EU28" s="279"/>
      <c r="EV28" s="279"/>
      <c r="EW28" s="279"/>
      <c r="EX28" s="279"/>
      <c r="EY28" s="279"/>
      <c r="EZ28" s="279"/>
      <c r="FA28" s="279"/>
      <c r="FB28" s="279"/>
      <c r="FC28" s="279"/>
      <c r="FD28" s="279"/>
      <c r="FE28" s="279"/>
      <c r="FF28" s="279"/>
      <c r="FG28" s="279"/>
      <c r="FH28" s="279"/>
      <c r="FI28" s="279"/>
      <c r="FJ28" s="279"/>
      <c r="FK28" s="279"/>
      <c r="FL28" s="279"/>
      <c r="FM28" s="279"/>
      <c r="FN28" s="279"/>
      <c r="FO28" s="279"/>
      <c r="FP28" s="279"/>
      <c r="FQ28" s="279"/>
      <c r="FR28" s="279"/>
      <c r="FS28" s="279"/>
      <c r="FT28" s="279"/>
      <c r="FU28" s="279"/>
      <c r="FV28" s="279"/>
      <c r="FW28" s="279"/>
      <c r="FX28" s="279"/>
      <c r="FY28" s="279"/>
      <c r="FZ28" s="279"/>
      <c r="GA28" s="279"/>
      <c r="GB28" s="279"/>
      <c r="GC28" s="279"/>
      <c r="GD28" s="279"/>
      <c r="GE28" s="279"/>
      <c r="GF28" s="279"/>
      <c r="GG28" s="279"/>
      <c r="GH28" s="279"/>
      <c r="GI28" s="279"/>
      <c r="GJ28" s="279"/>
      <c r="GK28" s="279"/>
      <c r="GL28" s="279"/>
      <c r="GM28" s="279"/>
      <c r="GN28" s="279"/>
      <c r="GO28" s="279"/>
      <c r="GP28" s="279"/>
      <c r="GQ28" s="279"/>
      <c r="GR28" s="279"/>
      <c r="GS28" s="279"/>
      <c r="GT28" s="279"/>
      <c r="GU28" s="279"/>
      <c r="GV28" s="279"/>
      <c r="GW28" s="279"/>
      <c r="GX28" s="279"/>
      <c r="GY28" s="279"/>
      <c r="GZ28" s="279"/>
      <c r="HA28" s="279"/>
      <c r="HB28" s="279"/>
      <c r="HC28" s="279"/>
      <c r="HD28" s="279"/>
      <c r="HE28" s="279"/>
      <c r="HF28" s="279"/>
      <c r="HG28" s="279"/>
      <c r="HH28" s="279"/>
      <c r="HI28" s="279"/>
      <c r="HJ28" s="279"/>
      <c r="HK28" s="279"/>
      <c r="HL28" s="279"/>
      <c r="HM28" s="279"/>
      <c r="HN28" s="279"/>
      <c r="HO28" s="279"/>
      <c r="HP28" s="279"/>
      <c r="HQ28" s="279"/>
      <c r="HR28" s="279"/>
      <c r="HS28" s="279"/>
      <c r="HT28" s="279"/>
      <c r="HU28" s="279"/>
      <c r="HV28" s="279"/>
      <c r="HW28" s="279"/>
      <c r="HX28" s="279"/>
      <c r="HY28" s="279"/>
      <c r="HZ28" s="279"/>
      <c r="IA28" s="279"/>
      <c r="IB28" s="279"/>
      <c r="IC28" s="279"/>
      <c r="ID28" s="279"/>
      <c r="IE28" s="279"/>
      <c r="IF28" s="279"/>
      <c r="IG28" s="279"/>
      <c r="IH28" s="279"/>
      <c r="II28" s="279"/>
      <c r="IJ28" s="279"/>
      <c r="IK28" s="279"/>
      <c r="IL28" s="279"/>
      <c r="IM28" s="279"/>
      <c r="IN28" s="279"/>
    </row>
    <row r="29" s="254" customFormat="1" ht="23.1" customHeight="1" spans="1:248">
      <c r="A29" s="87" t="s">
        <v>125</v>
      </c>
      <c r="B29" s="87" t="s">
        <v>120</v>
      </c>
      <c r="C29" s="135" t="s">
        <v>118</v>
      </c>
      <c r="D29" s="87" t="s">
        <v>114</v>
      </c>
      <c r="E29" s="84" t="s">
        <v>127</v>
      </c>
      <c r="F29" s="84" t="s">
        <v>171</v>
      </c>
      <c r="G29" s="84"/>
      <c r="H29" s="84"/>
      <c r="I29" s="84"/>
      <c r="J29" s="84"/>
      <c r="K29" s="84">
        <f t="shared" si="2"/>
        <v>1600000</v>
      </c>
      <c r="L29" s="84"/>
      <c r="M29" s="84"/>
      <c r="N29" s="84"/>
      <c r="O29" s="84"/>
      <c r="P29" s="84"/>
      <c r="Q29" s="84">
        <v>1600000</v>
      </c>
      <c r="R29" s="134"/>
      <c r="S29" s="134"/>
      <c r="T29" s="134"/>
      <c r="U29" s="134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/>
      <c r="FN29" s="279"/>
      <c r="FO29" s="279"/>
      <c r="FP29" s="279"/>
      <c r="FQ29" s="279"/>
      <c r="FR29" s="279"/>
      <c r="FS29" s="279"/>
      <c r="FT29" s="279"/>
      <c r="FU29" s="279"/>
      <c r="FV29" s="279"/>
      <c r="FW29" s="279"/>
      <c r="FX29" s="279"/>
      <c r="FY29" s="279"/>
      <c r="FZ29" s="279"/>
      <c r="GA29" s="279"/>
      <c r="GB29" s="279"/>
      <c r="GC29" s="279"/>
      <c r="GD29" s="279"/>
      <c r="GE29" s="279"/>
      <c r="GF29" s="279"/>
      <c r="GG29" s="279"/>
      <c r="GH29" s="279"/>
      <c r="GI29" s="279"/>
      <c r="GJ29" s="279"/>
      <c r="GK29" s="279"/>
      <c r="GL29" s="279"/>
      <c r="GM29" s="279"/>
      <c r="GN29" s="279"/>
      <c r="GO29" s="279"/>
      <c r="GP29" s="279"/>
      <c r="GQ29" s="279"/>
      <c r="GR29" s="279"/>
      <c r="GS29" s="279"/>
      <c r="GT29" s="279"/>
      <c r="GU29" s="279"/>
      <c r="GV29" s="279"/>
      <c r="GW29" s="279"/>
      <c r="GX29" s="279"/>
      <c r="GY29" s="279"/>
      <c r="GZ29" s="279"/>
      <c r="HA29" s="279"/>
      <c r="HB29" s="279"/>
      <c r="HC29" s="279"/>
      <c r="HD29" s="279"/>
      <c r="HE29" s="279"/>
      <c r="HF29" s="279"/>
      <c r="HG29" s="279"/>
      <c r="HH29" s="279"/>
      <c r="HI29" s="279"/>
      <c r="HJ29" s="279"/>
      <c r="HK29" s="279"/>
      <c r="HL29" s="279"/>
      <c r="HM29" s="279"/>
      <c r="HN29" s="279"/>
      <c r="HO29" s="279"/>
      <c r="HP29" s="279"/>
      <c r="HQ29" s="279"/>
      <c r="HR29" s="279"/>
      <c r="HS29" s="279"/>
      <c r="HT29" s="279"/>
      <c r="HU29" s="279"/>
      <c r="HV29" s="279"/>
      <c r="HW29" s="279"/>
      <c r="HX29" s="279"/>
      <c r="HY29" s="279"/>
      <c r="HZ29" s="279"/>
      <c r="IA29" s="279"/>
      <c r="IB29" s="279"/>
      <c r="IC29" s="279"/>
      <c r="ID29" s="279"/>
      <c r="IE29" s="279"/>
      <c r="IF29" s="279"/>
      <c r="IG29" s="279"/>
      <c r="IH29" s="279"/>
      <c r="II29" s="279"/>
      <c r="IJ29" s="279"/>
      <c r="IK29" s="279"/>
      <c r="IL29" s="279"/>
      <c r="IM29" s="279"/>
      <c r="IN29" s="279"/>
    </row>
    <row r="30" s="254" customFormat="1" ht="23.1" customHeight="1" spans="1:248">
      <c r="A30" s="87" t="s">
        <v>128</v>
      </c>
      <c r="B30" s="87" t="s">
        <v>113</v>
      </c>
      <c r="C30" s="135" t="s">
        <v>118</v>
      </c>
      <c r="D30" s="87" t="s">
        <v>114</v>
      </c>
      <c r="E30" s="84" t="s">
        <v>129</v>
      </c>
      <c r="F30" s="84" t="s">
        <v>172</v>
      </c>
      <c r="G30" s="84"/>
      <c r="H30" s="84">
        <v>0</v>
      </c>
      <c r="I30" s="84">
        <v>0</v>
      </c>
      <c r="J30" s="84"/>
      <c r="K30" s="84">
        <f t="shared" si="2"/>
        <v>60000</v>
      </c>
      <c r="L30" s="84">
        <v>60000</v>
      </c>
      <c r="M30" s="84"/>
      <c r="N30" s="84"/>
      <c r="O30" s="84"/>
      <c r="P30" s="84"/>
      <c r="Q30" s="84"/>
      <c r="R30" s="134"/>
      <c r="S30" s="134"/>
      <c r="T30" s="134"/>
      <c r="U30" s="134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9"/>
      <c r="FV30" s="279"/>
      <c r="FW30" s="279"/>
      <c r="FX30" s="279"/>
      <c r="FY30" s="279"/>
      <c r="FZ30" s="279"/>
      <c r="GA30" s="279"/>
      <c r="GB30" s="279"/>
      <c r="GC30" s="279"/>
      <c r="GD30" s="279"/>
      <c r="GE30" s="279"/>
      <c r="GF30" s="279"/>
      <c r="GG30" s="279"/>
      <c r="GH30" s="279"/>
      <c r="GI30" s="279"/>
      <c r="GJ30" s="279"/>
      <c r="GK30" s="279"/>
      <c r="GL30" s="279"/>
      <c r="GM30" s="279"/>
      <c r="GN30" s="279"/>
      <c r="GO30" s="279"/>
      <c r="GP30" s="279"/>
      <c r="GQ30" s="279"/>
      <c r="GR30" s="279"/>
      <c r="GS30" s="279"/>
      <c r="GT30" s="279"/>
      <c r="GU30" s="279"/>
      <c r="GV30" s="279"/>
      <c r="GW30" s="279"/>
      <c r="GX30" s="279"/>
      <c r="GY30" s="279"/>
      <c r="GZ30" s="279"/>
      <c r="HA30" s="279"/>
      <c r="HB30" s="279"/>
      <c r="HC30" s="279"/>
      <c r="HD30" s="279"/>
      <c r="HE30" s="279"/>
      <c r="HF30" s="279"/>
      <c r="HG30" s="279"/>
      <c r="HH30" s="279"/>
      <c r="HI30" s="279"/>
      <c r="HJ30" s="279"/>
      <c r="HK30" s="279"/>
      <c r="HL30" s="279"/>
      <c r="HM30" s="279"/>
      <c r="HN30" s="279"/>
      <c r="HO30" s="279"/>
      <c r="HP30" s="279"/>
      <c r="HQ30" s="279"/>
      <c r="HR30" s="279"/>
      <c r="HS30" s="279"/>
      <c r="HT30" s="279"/>
      <c r="HU30" s="279"/>
      <c r="HV30" s="279"/>
      <c r="HW30" s="279"/>
      <c r="HX30" s="279"/>
      <c r="HY30" s="279"/>
      <c r="HZ30" s="279"/>
      <c r="IA30" s="279"/>
      <c r="IB30" s="279"/>
      <c r="IC30" s="279"/>
      <c r="ID30" s="279"/>
      <c r="IE30" s="279"/>
      <c r="IF30" s="279"/>
      <c r="IG30" s="279"/>
      <c r="IH30" s="279"/>
      <c r="II30" s="279"/>
      <c r="IJ30" s="279"/>
      <c r="IK30" s="279"/>
      <c r="IL30" s="279"/>
      <c r="IM30" s="279"/>
      <c r="IN30" s="279"/>
    </row>
    <row r="31" s="254" customFormat="1" ht="23.1" customHeight="1" spans="1:248">
      <c r="A31" s="87"/>
      <c r="B31" s="87"/>
      <c r="C31" s="135"/>
      <c r="D31" s="87" t="s">
        <v>130</v>
      </c>
      <c r="E31" s="84" t="s">
        <v>96</v>
      </c>
      <c r="F31" s="84">
        <f>G31</f>
        <v>685244.01</v>
      </c>
      <c r="G31" s="84">
        <f>SUM(G32:G37)</f>
        <v>685244.01</v>
      </c>
      <c r="H31" s="84">
        <f>SUM(H32:H37)</f>
        <v>450244.01</v>
      </c>
      <c r="I31" s="84">
        <f>SUM(I32:I37)</f>
        <v>202000</v>
      </c>
      <c r="J31" s="84">
        <f>SUM(J32:J37)</f>
        <v>33000</v>
      </c>
      <c r="K31" s="84"/>
      <c r="L31" s="84"/>
      <c r="M31" s="84"/>
      <c r="N31" s="84"/>
      <c r="O31" s="84"/>
      <c r="P31" s="84"/>
      <c r="Q31" s="84"/>
      <c r="R31" s="134"/>
      <c r="S31" s="134"/>
      <c r="T31" s="134"/>
      <c r="U31" s="134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279"/>
      <c r="HE31" s="279"/>
      <c r="HF31" s="279"/>
      <c r="HG31" s="279"/>
      <c r="HH31" s="279"/>
      <c r="HI31" s="279"/>
      <c r="HJ31" s="279"/>
      <c r="HK31" s="279"/>
      <c r="HL31" s="279"/>
      <c r="HM31" s="279"/>
      <c r="HN31" s="279"/>
      <c r="HO31" s="279"/>
      <c r="HP31" s="279"/>
      <c r="HQ31" s="279"/>
      <c r="HR31" s="279"/>
      <c r="HS31" s="279"/>
      <c r="HT31" s="279"/>
      <c r="HU31" s="279"/>
      <c r="HV31" s="279"/>
      <c r="HW31" s="279"/>
      <c r="HX31" s="279"/>
      <c r="HY31" s="279"/>
      <c r="HZ31" s="279"/>
      <c r="IA31" s="279"/>
      <c r="IB31" s="279"/>
      <c r="IC31" s="279"/>
      <c r="ID31" s="279"/>
      <c r="IE31" s="279"/>
      <c r="IF31" s="279"/>
      <c r="IG31" s="279"/>
      <c r="IH31" s="279"/>
      <c r="II31" s="279"/>
      <c r="IJ31" s="279"/>
      <c r="IK31" s="279"/>
      <c r="IL31" s="279"/>
      <c r="IM31" s="279"/>
      <c r="IN31" s="279"/>
    </row>
    <row r="32" s="254" customFormat="1" ht="23.1" customHeight="1" spans="1:248">
      <c r="A32" s="87" t="s">
        <v>111</v>
      </c>
      <c r="B32" s="87" t="s">
        <v>112</v>
      </c>
      <c r="C32" s="134">
        <v>50</v>
      </c>
      <c r="D32" s="87" t="s">
        <v>130</v>
      </c>
      <c r="E32" s="84" t="s">
        <v>131</v>
      </c>
      <c r="F32" s="84" t="s">
        <v>154</v>
      </c>
      <c r="G32" s="84">
        <v>177180</v>
      </c>
      <c r="H32" s="84">
        <v>177180</v>
      </c>
      <c r="I32" s="84"/>
      <c r="J32" s="84"/>
      <c r="K32" s="84"/>
      <c r="L32" s="84"/>
      <c r="M32" s="84"/>
      <c r="N32" s="84"/>
      <c r="O32" s="84"/>
      <c r="P32" s="84">
        <v>0</v>
      </c>
      <c r="Q32" s="84"/>
      <c r="R32" s="134"/>
      <c r="S32" s="134"/>
      <c r="T32" s="134"/>
      <c r="U32" s="134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</row>
    <row r="33" s="254" customFormat="1" ht="23.1" customHeight="1" spans="1:248">
      <c r="A33" s="87" t="s">
        <v>111</v>
      </c>
      <c r="B33" s="87" t="s">
        <v>112</v>
      </c>
      <c r="C33" s="134">
        <v>50</v>
      </c>
      <c r="D33" s="87" t="s">
        <v>130</v>
      </c>
      <c r="E33" s="84" t="s">
        <v>131</v>
      </c>
      <c r="F33" s="84" t="s">
        <v>158</v>
      </c>
      <c r="G33" s="84">
        <v>113524.01</v>
      </c>
      <c r="H33" s="84">
        <v>113524.01</v>
      </c>
      <c r="I33" s="84"/>
      <c r="J33" s="84"/>
      <c r="K33" s="84"/>
      <c r="L33" s="84"/>
      <c r="M33" s="84"/>
      <c r="N33" s="84"/>
      <c r="O33" s="84"/>
      <c r="P33" s="84">
        <v>0</v>
      </c>
      <c r="Q33" s="84"/>
      <c r="R33" s="134"/>
      <c r="S33" s="134"/>
      <c r="T33" s="134"/>
      <c r="U33" s="134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</row>
    <row r="34" s="254" customFormat="1" ht="23.1" customHeight="1" spans="1:248">
      <c r="A34" s="87" t="s">
        <v>111</v>
      </c>
      <c r="B34" s="87" t="s">
        <v>112</v>
      </c>
      <c r="C34" s="134">
        <v>50</v>
      </c>
      <c r="D34" s="87" t="s">
        <v>130</v>
      </c>
      <c r="E34" s="84" t="s">
        <v>131</v>
      </c>
      <c r="F34" s="84" t="s">
        <v>173</v>
      </c>
      <c r="G34" s="84">
        <v>115620</v>
      </c>
      <c r="H34" s="84">
        <v>115620</v>
      </c>
      <c r="I34" s="84"/>
      <c r="J34" s="84"/>
      <c r="K34" s="84"/>
      <c r="L34" s="84"/>
      <c r="M34" s="84"/>
      <c r="N34" s="84"/>
      <c r="O34" s="84"/>
      <c r="P34" s="84">
        <v>0</v>
      </c>
      <c r="Q34" s="84"/>
      <c r="R34" s="134"/>
      <c r="S34" s="134"/>
      <c r="T34" s="134"/>
      <c r="U34" s="134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</row>
    <row r="35" s="254" customFormat="1" ht="23.1" customHeight="1" spans="1:248">
      <c r="A35" s="87" t="s">
        <v>111</v>
      </c>
      <c r="B35" s="87" t="s">
        <v>112</v>
      </c>
      <c r="C35" s="134">
        <v>50</v>
      </c>
      <c r="D35" s="87" t="s">
        <v>130</v>
      </c>
      <c r="E35" s="84" t="s">
        <v>131</v>
      </c>
      <c r="F35" s="84" t="s">
        <v>159</v>
      </c>
      <c r="G35" s="84">
        <v>43920</v>
      </c>
      <c r="H35" s="84">
        <v>43920</v>
      </c>
      <c r="I35" s="84"/>
      <c r="J35" s="84"/>
      <c r="K35" s="84"/>
      <c r="L35" s="84"/>
      <c r="M35" s="84"/>
      <c r="N35" s="84"/>
      <c r="O35" s="84"/>
      <c r="P35" s="84">
        <v>0</v>
      </c>
      <c r="Q35" s="84"/>
      <c r="R35" s="134"/>
      <c r="S35" s="134"/>
      <c r="T35" s="134"/>
      <c r="U35" s="134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9"/>
      <c r="FL35" s="279"/>
      <c r="FM35" s="279"/>
      <c r="FN35" s="279"/>
      <c r="FO35" s="279"/>
      <c r="FP35" s="279"/>
      <c r="FQ35" s="279"/>
      <c r="FR35" s="279"/>
      <c r="FS35" s="279"/>
      <c r="FT35" s="279"/>
      <c r="FU35" s="279"/>
      <c r="FV35" s="279"/>
      <c r="FW35" s="279"/>
      <c r="FX35" s="279"/>
      <c r="FY35" s="279"/>
      <c r="FZ35" s="279"/>
      <c r="GA35" s="279"/>
      <c r="GB35" s="279"/>
      <c r="GC35" s="279"/>
      <c r="GD35" s="279"/>
      <c r="GE35" s="279"/>
      <c r="GF35" s="279"/>
      <c r="GG35" s="279"/>
      <c r="GH35" s="279"/>
      <c r="GI35" s="279"/>
      <c r="GJ35" s="279"/>
      <c r="GK35" s="279"/>
      <c r="GL35" s="279"/>
      <c r="GM35" s="279"/>
      <c r="GN35" s="279"/>
      <c r="GO35" s="279"/>
      <c r="GP35" s="279"/>
      <c r="GQ35" s="279"/>
      <c r="GR35" s="279"/>
      <c r="GS35" s="279"/>
      <c r="GT35" s="279"/>
      <c r="GU35" s="279"/>
      <c r="GV35" s="279"/>
      <c r="GW35" s="279"/>
      <c r="GX35" s="279"/>
      <c r="GY35" s="279"/>
      <c r="GZ35" s="279"/>
      <c r="HA35" s="279"/>
      <c r="HB35" s="279"/>
      <c r="HC35" s="279"/>
      <c r="HD35" s="279"/>
      <c r="HE35" s="279"/>
      <c r="HF35" s="279"/>
      <c r="HG35" s="279"/>
      <c r="HH35" s="279"/>
      <c r="HI35" s="279"/>
      <c r="HJ35" s="279"/>
      <c r="HK35" s="279"/>
      <c r="HL35" s="279"/>
      <c r="HM35" s="279"/>
      <c r="HN35" s="279"/>
      <c r="HO35" s="279"/>
      <c r="HP35" s="279"/>
      <c r="HQ35" s="279"/>
      <c r="HR35" s="279"/>
      <c r="HS35" s="279"/>
      <c r="HT35" s="279"/>
      <c r="HU35" s="279"/>
      <c r="HV35" s="279"/>
      <c r="HW35" s="279"/>
      <c r="HX35" s="279"/>
      <c r="HY35" s="279"/>
      <c r="HZ35" s="279"/>
      <c r="IA35" s="279"/>
      <c r="IB35" s="279"/>
      <c r="IC35" s="279"/>
      <c r="ID35" s="279"/>
      <c r="IE35" s="279"/>
      <c r="IF35" s="279"/>
      <c r="IG35" s="279"/>
      <c r="IH35" s="279"/>
      <c r="II35" s="279"/>
      <c r="IJ35" s="279"/>
      <c r="IK35" s="279"/>
      <c r="IL35" s="279"/>
      <c r="IM35" s="279"/>
      <c r="IN35" s="279"/>
    </row>
    <row r="36" s="254" customFormat="1" ht="23.1" customHeight="1" spans="1:248">
      <c r="A36" s="87" t="s">
        <v>111</v>
      </c>
      <c r="B36" s="87" t="s">
        <v>112</v>
      </c>
      <c r="C36" s="134">
        <v>50</v>
      </c>
      <c r="D36" s="87" t="s">
        <v>130</v>
      </c>
      <c r="E36" s="84" t="s">
        <v>131</v>
      </c>
      <c r="F36" s="84" t="s">
        <v>145</v>
      </c>
      <c r="G36" s="84">
        <v>202000</v>
      </c>
      <c r="H36" s="84"/>
      <c r="I36" s="84">
        <v>202000</v>
      </c>
      <c r="J36" s="84"/>
      <c r="K36" s="84"/>
      <c r="L36" s="84"/>
      <c r="M36" s="84"/>
      <c r="N36" s="84"/>
      <c r="O36" s="84"/>
      <c r="P36" s="84">
        <v>0</v>
      </c>
      <c r="Q36" s="84"/>
      <c r="R36" s="134"/>
      <c r="S36" s="134"/>
      <c r="T36" s="134"/>
      <c r="U36" s="134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</row>
    <row r="37" s="254" customFormat="1" ht="23.1" customHeight="1" spans="1:248">
      <c r="A37" s="87" t="s">
        <v>111</v>
      </c>
      <c r="B37" s="87" t="s">
        <v>112</v>
      </c>
      <c r="C37" s="134">
        <v>50</v>
      </c>
      <c r="D37" s="87" t="s">
        <v>130</v>
      </c>
      <c r="E37" s="84" t="s">
        <v>131</v>
      </c>
      <c r="F37" s="84" t="s">
        <v>146</v>
      </c>
      <c r="G37" s="84">
        <v>33000</v>
      </c>
      <c r="H37" s="84"/>
      <c r="I37" s="84"/>
      <c r="J37" s="84">
        <v>33000</v>
      </c>
      <c r="K37" s="84"/>
      <c r="L37" s="84"/>
      <c r="M37" s="84"/>
      <c r="N37" s="84"/>
      <c r="O37" s="84"/>
      <c r="P37" s="84">
        <v>0</v>
      </c>
      <c r="Q37" s="84"/>
      <c r="R37" s="134"/>
      <c r="S37" s="134"/>
      <c r="T37" s="134"/>
      <c r="U37" s="134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  <c r="FF37" s="279"/>
      <c r="FG37" s="279"/>
      <c r="FH37" s="279"/>
      <c r="FI37" s="279"/>
      <c r="FJ37" s="279"/>
      <c r="FK37" s="279"/>
      <c r="FL37" s="279"/>
      <c r="FM37" s="279"/>
      <c r="FN37" s="279"/>
      <c r="FO37" s="279"/>
      <c r="FP37" s="279"/>
      <c r="FQ37" s="279"/>
      <c r="FR37" s="279"/>
      <c r="FS37" s="279"/>
      <c r="FT37" s="279"/>
      <c r="FU37" s="279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F37" s="279"/>
      <c r="GG37" s="279"/>
      <c r="GH37" s="279"/>
      <c r="GI37" s="279"/>
      <c r="GJ37" s="279"/>
      <c r="GK37" s="279"/>
      <c r="GL37" s="279"/>
      <c r="GM37" s="279"/>
      <c r="GN37" s="279"/>
      <c r="GO37" s="279"/>
      <c r="GP37" s="279"/>
      <c r="GQ37" s="279"/>
      <c r="GR37" s="279"/>
      <c r="GS37" s="279"/>
      <c r="GT37" s="279"/>
      <c r="GU37" s="279"/>
      <c r="GV37" s="279"/>
      <c r="GW37" s="279"/>
      <c r="GX37" s="279"/>
      <c r="GY37" s="279"/>
      <c r="GZ37" s="279"/>
      <c r="HA37" s="279"/>
      <c r="HB37" s="279"/>
      <c r="HC37" s="279"/>
      <c r="HD37" s="279"/>
      <c r="HE37" s="279"/>
      <c r="HF37" s="279"/>
      <c r="HG37" s="279"/>
      <c r="HH37" s="279"/>
      <c r="HI37" s="279"/>
      <c r="HJ37" s="279"/>
      <c r="HK37" s="279"/>
      <c r="HL37" s="279"/>
      <c r="HM37" s="279"/>
      <c r="HN37" s="279"/>
      <c r="HO37" s="279"/>
      <c r="HP37" s="279"/>
      <c r="HQ37" s="279"/>
      <c r="HR37" s="279"/>
      <c r="HS37" s="279"/>
      <c r="HT37" s="279"/>
      <c r="HU37" s="279"/>
      <c r="HV37" s="279"/>
      <c r="HW37" s="279"/>
      <c r="HX37" s="279"/>
      <c r="HY37" s="279"/>
      <c r="HZ37" s="279"/>
      <c r="IA37" s="279"/>
      <c r="IB37" s="279"/>
      <c r="IC37" s="279"/>
      <c r="ID37" s="279"/>
      <c r="IE37" s="279"/>
      <c r="IF37" s="279"/>
      <c r="IG37" s="279"/>
      <c r="IH37" s="279"/>
      <c r="II37" s="279"/>
      <c r="IJ37" s="279"/>
      <c r="IK37" s="279"/>
      <c r="IL37" s="279"/>
      <c r="IM37" s="279"/>
      <c r="IN37" s="279"/>
    </row>
    <row r="38" s="254" customFormat="1" ht="23.1" customHeight="1" spans="1:248">
      <c r="A38" s="87"/>
      <c r="B38" s="87"/>
      <c r="C38" s="134"/>
      <c r="D38" s="87" t="s">
        <v>132</v>
      </c>
      <c r="E38" s="84" t="s">
        <v>98</v>
      </c>
      <c r="F38" s="84">
        <f>G38</f>
        <v>1020122.27</v>
      </c>
      <c r="G38" s="84">
        <f>SUM(G39:G45)</f>
        <v>1020122.27</v>
      </c>
      <c r="H38" s="84">
        <f>SUM(H39:H45)</f>
        <v>325122.27</v>
      </c>
      <c r="I38" s="84">
        <f>SUM(I39:I45)</f>
        <v>547000</v>
      </c>
      <c r="J38" s="84">
        <f>SUM(J39:J45)</f>
        <v>148000</v>
      </c>
      <c r="K38" s="84"/>
      <c r="L38" s="84"/>
      <c r="M38" s="84"/>
      <c r="N38" s="84"/>
      <c r="O38" s="84"/>
      <c r="P38" s="84"/>
      <c r="Q38" s="84"/>
      <c r="R38" s="134"/>
      <c r="S38" s="134"/>
      <c r="T38" s="134"/>
      <c r="U38" s="134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</row>
    <row r="39" s="254" customFormat="1" ht="23.1" customHeight="1" spans="1:248">
      <c r="A39" s="87" t="s">
        <v>111</v>
      </c>
      <c r="B39" s="87" t="s">
        <v>112</v>
      </c>
      <c r="C39" s="134">
        <v>50</v>
      </c>
      <c r="D39" s="87" t="s">
        <v>132</v>
      </c>
      <c r="E39" s="84" t="s">
        <v>131</v>
      </c>
      <c r="F39" s="84" t="s">
        <v>154</v>
      </c>
      <c r="G39" s="84">
        <v>118536</v>
      </c>
      <c r="H39" s="84">
        <v>118536</v>
      </c>
      <c r="I39" s="84"/>
      <c r="J39" s="84"/>
      <c r="K39" s="84"/>
      <c r="L39" s="84"/>
      <c r="M39" s="84"/>
      <c r="N39" s="84"/>
      <c r="O39" s="84"/>
      <c r="P39" s="84">
        <v>0</v>
      </c>
      <c r="Q39" s="84"/>
      <c r="R39" s="134"/>
      <c r="S39" s="134"/>
      <c r="T39" s="134"/>
      <c r="U39" s="134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  <c r="DZ39" s="279"/>
      <c r="EA39" s="279"/>
      <c r="EB39" s="279"/>
      <c r="EC39" s="279"/>
      <c r="ED39" s="279"/>
      <c r="EE39" s="279"/>
      <c r="EF39" s="279"/>
      <c r="EG39" s="279"/>
      <c r="EH39" s="279"/>
      <c r="EI39" s="279"/>
      <c r="EJ39" s="279"/>
      <c r="EK39" s="279"/>
      <c r="EL39" s="279"/>
      <c r="EM39" s="279"/>
      <c r="EN39" s="279"/>
      <c r="EO39" s="279"/>
      <c r="EP39" s="279"/>
      <c r="EQ39" s="279"/>
      <c r="ER39" s="279"/>
      <c r="ES39" s="279"/>
      <c r="ET39" s="279"/>
      <c r="EU39" s="279"/>
      <c r="EV39" s="279"/>
      <c r="EW39" s="279"/>
      <c r="EX39" s="279"/>
      <c r="EY39" s="279"/>
      <c r="EZ39" s="279"/>
      <c r="FA39" s="279"/>
      <c r="FB39" s="279"/>
      <c r="FC39" s="279"/>
      <c r="FD39" s="279"/>
      <c r="FE39" s="279"/>
      <c r="FF39" s="279"/>
      <c r="FG39" s="279"/>
      <c r="FH39" s="279"/>
      <c r="FI39" s="279"/>
      <c r="FJ39" s="279"/>
      <c r="FK39" s="279"/>
      <c r="FL39" s="279"/>
      <c r="FM39" s="279"/>
      <c r="FN39" s="279"/>
      <c r="FO39" s="279"/>
      <c r="FP39" s="279"/>
      <c r="FQ39" s="279"/>
      <c r="FR39" s="279"/>
      <c r="FS39" s="279"/>
      <c r="FT39" s="279"/>
      <c r="FU39" s="279"/>
      <c r="FV39" s="279"/>
      <c r="FW39" s="279"/>
      <c r="FX39" s="279"/>
      <c r="FY39" s="279"/>
      <c r="FZ39" s="279"/>
      <c r="GA39" s="279"/>
      <c r="GB39" s="279"/>
      <c r="GC39" s="279"/>
      <c r="GD39" s="279"/>
      <c r="GE39" s="279"/>
      <c r="GF39" s="279"/>
      <c r="GG39" s="279"/>
      <c r="GH39" s="279"/>
      <c r="GI39" s="279"/>
      <c r="GJ39" s="279"/>
      <c r="GK39" s="279"/>
      <c r="GL39" s="279"/>
      <c r="GM39" s="279"/>
      <c r="GN39" s="279"/>
      <c r="GO39" s="279"/>
      <c r="GP39" s="279"/>
      <c r="GQ39" s="279"/>
      <c r="GR39" s="279"/>
      <c r="GS39" s="279"/>
      <c r="GT39" s="279"/>
      <c r="GU39" s="279"/>
      <c r="GV39" s="279"/>
      <c r="GW39" s="279"/>
      <c r="GX39" s="279"/>
      <c r="GY39" s="279"/>
      <c r="GZ39" s="279"/>
      <c r="HA39" s="279"/>
      <c r="HB39" s="279"/>
      <c r="HC39" s="279"/>
      <c r="HD39" s="279"/>
      <c r="HE39" s="279"/>
      <c r="HF39" s="279"/>
      <c r="HG39" s="279"/>
      <c r="HH39" s="279"/>
      <c r="HI39" s="279"/>
      <c r="HJ39" s="279"/>
      <c r="HK39" s="279"/>
      <c r="HL39" s="279"/>
      <c r="HM39" s="279"/>
      <c r="HN39" s="279"/>
      <c r="HO39" s="279"/>
      <c r="HP39" s="279"/>
      <c r="HQ39" s="279"/>
      <c r="HR39" s="279"/>
      <c r="HS39" s="279"/>
      <c r="HT39" s="279"/>
      <c r="HU39" s="279"/>
      <c r="HV39" s="279"/>
      <c r="HW39" s="279"/>
      <c r="HX39" s="279"/>
      <c r="HY39" s="279"/>
      <c r="HZ39" s="279"/>
      <c r="IA39" s="279"/>
      <c r="IB39" s="279"/>
      <c r="IC39" s="279"/>
      <c r="ID39" s="279"/>
      <c r="IE39" s="279"/>
      <c r="IF39" s="279"/>
      <c r="IG39" s="279"/>
      <c r="IH39" s="279"/>
      <c r="II39" s="279"/>
      <c r="IJ39" s="279"/>
      <c r="IK39" s="279"/>
      <c r="IL39" s="279"/>
      <c r="IM39" s="279"/>
      <c r="IN39" s="279"/>
    </row>
    <row r="40" s="254" customFormat="1" ht="23.1" customHeight="1" spans="1:248">
      <c r="A40" s="87" t="s">
        <v>111</v>
      </c>
      <c r="B40" s="87" t="s">
        <v>112</v>
      </c>
      <c r="C40" s="134">
        <v>50</v>
      </c>
      <c r="D40" s="87" t="s">
        <v>132</v>
      </c>
      <c r="E40" s="84" t="s">
        <v>131</v>
      </c>
      <c r="F40" s="84" t="s">
        <v>155</v>
      </c>
      <c r="G40" s="84">
        <v>540</v>
      </c>
      <c r="H40" s="84">
        <v>540</v>
      </c>
      <c r="I40" s="84"/>
      <c r="J40" s="84"/>
      <c r="K40" s="84"/>
      <c r="L40" s="84"/>
      <c r="M40" s="84"/>
      <c r="N40" s="84"/>
      <c r="O40" s="84"/>
      <c r="P40" s="84">
        <v>0</v>
      </c>
      <c r="Q40" s="84"/>
      <c r="R40" s="134"/>
      <c r="S40" s="134"/>
      <c r="T40" s="134"/>
      <c r="U40" s="134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79"/>
      <c r="EA40" s="279"/>
      <c r="EB40" s="279"/>
      <c r="EC40" s="279"/>
      <c r="ED40" s="279"/>
      <c r="EE40" s="279"/>
      <c r="EF40" s="279"/>
      <c r="EG40" s="279"/>
      <c r="EH40" s="279"/>
      <c r="EI40" s="279"/>
      <c r="EJ40" s="279"/>
      <c r="EK40" s="279"/>
      <c r="EL40" s="279"/>
      <c r="EM40" s="279"/>
      <c r="EN40" s="279"/>
      <c r="EO40" s="279"/>
      <c r="EP40" s="279"/>
      <c r="EQ40" s="279"/>
      <c r="ER40" s="279"/>
      <c r="ES40" s="279"/>
      <c r="ET40" s="279"/>
      <c r="EU40" s="279"/>
      <c r="EV40" s="279"/>
      <c r="EW40" s="279"/>
      <c r="EX40" s="279"/>
      <c r="EY40" s="279"/>
      <c r="EZ40" s="279"/>
      <c r="FA40" s="279"/>
      <c r="FB40" s="279"/>
      <c r="FC40" s="279"/>
      <c r="FD40" s="279"/>
      <c r="FE40" s="279"/>
      <c r="FF40" s="279"/>
      <c r="FG40" s="279"/>
      <c r="FH40" s="279"/>
      <c r="FI40" s="279"/>
      <c r="FJ40" s="279"/>
      <c r="FK40" s="279"/>
      <c r="FL40" s="279"/>
      <c r="FM40" s="279"/>
      <c r="FN40" s="279"/>
      <c r="FO40" s="279"/>
      <c r="FP40" s="279"/>
      <c r="FQ40" s="279"/>
      <c r="FR40" s="279"/>
      <c r="FS40" s="279"/>
      <c r="FT40" s="279"/>
      <c r="FU40" s="279"/>
      <c r="FV40" s="279"/>
      <c r="FW40" s="279"/>
      <c r="FX40" s="279"/>
      <c r="FY40" s="279"/>
      <c r="FZ40" s="279"/>
      <c r="GA40" s="279"/>
      <c r="GB40" s="279"/>
      <c r="GC40" s="279"/>
      <c r="GD40" s="279"/>
      <c r="GE40" s="279"/>
      <c r="GF40" s="279"/>
      <c r="GG40" s="279"/>
      <c r="GH40" s="279"/>
      <c r="GI40" s="279"/>
      <c r="GJ40" s="279"/>
      <c r="GK40" s="279"/>
      <c r="GL40" s="279"/>
      <c r="GM40" s="279"/>
      <c r="GN40" s="279"/>
      <c r="GO40" s="279"/>
      <c r="GP40" s="279"/>
      <c r="GQ40" s="279"/>
      <c r="GR40" s="279"/>
      <c r="GS40" s="279"/>
      <c r="GT40" s="279"/>
      <c r="GU40" s="279"/>
      <c r="GV40" s="279"/>
      <c r="GW40" s="279"/>
      <c r="GX40" s="279"/>
      <c r="GY40" s="279"/>
      <c r="GZ40" s="279"/>
      <c r="HA40" s="279"/>
      <c r="HB40" s="279"/>
      <c r="HC40" s="279"/>
      <c r="HD40" s="279"/>
      <c r="HE40" s="279"/>
      <c r="HF40" s="279"/>
      <c r="HG40" s="279"/>
      <c r="HH40" s="279"/>
      <c r="HI40" s="279"/>
      <c r="HJ40" s="279"/>
      <c r="HK40" s="279"/>
      <c r="HL40" s="279"/>
      <c r="HM40" s="279"/>
      <c r="HN40" s="279"/>
      <c r="HO40" s="279"/>
      <c r="HP40" s="279"/>
      <c r="HQ40" s="279"/>
      <c r="HR40" s="279"/>
      <c r="HS40" s="279"/>
      <c r="HT40" s="279"/>
      <c r="HU40" s="279"/>
      <c r="HV40" s="279"/>
      <c r="HW40" s="279"/>
      <c r="HX40" s="279"/>
      <c r="HY40" s="279"/>
      <c r="HZ40" s="279"/>
      <c r="IA40" s="279"/>
      <c r="IB40" s="279"/>
      <c r="IC40" s="279"/>
      <c r="ID40" s="279"/>
      <c r="IE40" s="279"/>
      <c r="IF40" s="279"/>
      <c r="IG40" s="279"/>
      <c r="IH40" s="279"/>
      <c r="II40" s="279"/>
      <c r="IJ40" s="279"/>
      <c r="IK40" s="279"/>
      <c r="IL40" s="279"/>
      <c r="IM40" s="279"/>
      <c r="IN40" s="279"/>
    </row>
    <row r="41" s="254" customFormat="1" ht="23.1" customHeight="1" spans="1:248">
      <c r="A41" s="87" t="s">
        <v>111</v>
      </c>
      <c r="B41" s="87" t="s">
        <v>112</v>
      </c>
      <c r="C41" s="134">
        <v>50</v>
      </c>
      <c r="D41" s="87" t="s">
        <v>132</v>
      </c>
      <c r="E41" s="84" t="s">
        <v>131</v>
      </c>
      <c r="F41" s="84" t="s">
        <v>158</v>
      </c>
      <c r="G41" s="84">
        <v>81717.87</v>
      </c>
      <c r="H41" s="84">
        <v>81717.87</v>
      </c>
      <c r="I41" s="84"/>
      <c r="J41" s="84"/>
      <c r="K41" s="84"/>
      <c r="L41" s="84"/>
      <c r="M41" s="84"/>
      <c r="N41" s="84"/>
      <c r="O41" s="84"/>
      <c r="P41" s="84">
        <v>0</v>
      </c>
      <c r="Q41" s="84"/>
      <c r="R41" s="134"/>
      <c r="S41" s="134"/>
      <c r="T41" s="134"/>
      <c r="U41" s="134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79"/>
      <c r="BW41" s="279"/>
      <c r="BX41" s="279"/>
      <c r="BY41" s="279"/>
      <c r="BZ41" s="279"/>
      <c r="CA41" s="279"/>
      <c r="CB41" s="279"/>
      <c r="CC41" s="279"/>
      <c r="CD41" s="279"/>
      <c r="CE41" s="279"/>
      <c r="CF41" s="279"/>
      <c r="CG41" s="279"/>
      <c r="CH41" s="279"/>
      <c r="CI41" s="279"/>
      <c r="CJ41" s="279"/>
      <c r="CK41" s="279"/>
      <c r="CL41" s="279"/>
      <c r="CM41" s="279"/>
      <c r="CN41" s="279"/>
      <c r="CO41" s="279"/>
      <c r="CP41" s="279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  <c r="DI41" s="279"/>
      <c r="DJ41" s="279"/>
      <c r="DK41" s="279"/>
      <c r="DL41" s="279"/>
      <c r="DM41" s="279"/>
      <c r="DN41" s="279"/>
      <c r="DO41" s="279"/>
      <c r="DP41" s="279"/>
      <c r="DQ41" s="279"/>
      <c r="DR41" s="279"/>
      <c r="DS41" s="279"/>
      <c r="DT41" s="279"/>
      <c r="DU41" s="279"/>
      <c r="DV41" s="279"/>
      <c r="DW41" s="279"/>
      <c r="DX41" s="279"/>
      <c r="DY41" s="279"/>
      <c r="DZ41" s="279"/>
      <c r="EA41" s="279"/>
      <c r="EB41" s="279"/>
      <c r="EC41" s="279"/>
      <c r="ED41" s="279"/>
      <c r="EE41" s="279"/>
      <c r="EF41" s="279"/>
      <c r="EG41" s="279"/>
      <c r="EH41" s="279"/>
      <c r="EI41" s="279"/>
      <c r="EJ41" s="279"/>
      <c r="EK41" s="279"/>
      <c r="EL41" s="279"/>
      <c r="EM41" s="279"/>
      <c r="EN41" s="279"/>
      <c r="EO41" s="279"/>
      <c r="EP41" s="279"/>
      <c r="EQ41" s="279"/>
      <c r="ER41" s="279"/>
      <c r="ES41" s="279"/>
      <c r="ET41" s="279"/>
      <c r="EU41" s="279"/>
      <c r="EV41" s="279"/>
      <c r="EW41" s="279"/>
      <c r="EX41" s="279"/>
      <c r="EY41" s="279"/>
      <c r="EZ41" s="279"/>
      <c r="FA41" s="279"/>
      <c r="FB41" s="279"/>
      <c r="FC41" s="279"/>
      <c r="FD41" s="279"/>
      <c r="FE41" s="279"/>
      <c r="FF41" s="279"/>
      <c r="FG41" s="279"/>
      <c r="FH41" s="279"/>
      <c r="FI41" s="279"/>
      <c r="FJ41" s="279"/>
      <c r="FK41" s="279"/>
      <c r="FL41" s="279"/>
      <c r="FM41" s="279"/>
      <c r="FN41" s="279"/>
      <c r="FO41" s="279"/>
      <c r="FP41" s="279"/>
      <c r="FQ41" s="279"/>
      <c r="FR41" s="279"/>
      <c r="FS41" s="279"/>
      <c r="FT41" s="279"/>
      <c r="FU41" s="279"/>
      <c r="FV41" s="279"/>
      <c r="FW41" s="279"/>
      <c r="FX41" s="279"/>
      <c r="FY41" s="279"/>
      <c r="FZ41" s="279"/>
      <c r="GA41" s="279"/>
      <c r="GB41" s="279"/>
      <c r="GC41" s="279"/>
      <c r="GD41" s="279"/>
      <c r="GE41" s="279"/>
      <c r="GF41" s="279"/>
      <c r="GG41" s="279"/>
      <c r="GH41" s="279"/>
      <c r="GI41" s="279"/>
      <c r="GJ41" s="279"/>
      <c r="GK41" s="279"/>
      <c r="GL41" s="279"/>
      <c r="GM41" s="279"/>
      <c r="GN41" s="279"/>
      <c r="GO41" s="279"/>
      <c r="GP41" s="279"/>
      <c r="GQ41" s="279"/>
      <c r="GR41" s="279"/>
      <c r="GS41" s="279"/>
      <c r="GT41" s="279"/>
      <c r="GU41" s="279"/>
      <c r="GV41" s="279"/>
      <c r="GW41" s="279"/>
      <c r="GX41" s="279"/>
      <c r="GY41" s="279"/>
      <c r="GZ41" s="279"/>
      <c r="HA41" s="279"/>
      <c r="HB41" s="279"/>
      <c r="HC41" s="279"/>
      <c r="HD41" s="279"/>
      <c r="HE41" s="279"/>
      <c r="HF41" s="279"/>
      <c r="HG41" s="279"/>
      <c r="HH41" s="279"/>
      <c r="HI41" s="279"/>
      <c r="HJ41" s="279"/>
      <c r="HK41" s="279"/>
      <c r="HL41" s="279"/>
      <c r="HM41" s="279"/>
      <c r="HN41" s="279"/>
      <c r="HO41" s="279"/>
      <c r="HP41" s="279"/>
      <c r="HQ41" s="279"/>
      <c r="HR41" s="279"/>
      <c r="HS41" s="279"/>
      <c r="HT41" s="279"/>
      <c r="HU41" s="279"/>
      <c r="HV41" s="279"/>
      <c r="HW41" s="279"/>
      <c r="HX41" s="279"/>
      <c r="HY41" s="279"/>
      <c r="HZ41" s="279"/>
      <c r="IA41" s="279"/>
      <c r="IB41" s="279"/>
      <c r="IC41" s="279"/>
      <c r="ID41" s="279"/>
      <c r="IE41" s="279"/>
      <c r="IF41" s="279"/>
      <c r="IG41" s="279"/>
      <c r="IH41" s="279"/>
      <c r="II41" s="279"/>
      <c r="IJ41" s="279"/>
      <c r="IK41" s="279"/>
      <c r="IL41" s="279"/>
      <c r="IM41" s="279"/>
      <c r="IN41" s="279"/>
    </row>
    <row r="42" s="254" customFormat="1" ht="23.1" customHeight="1" spans="1:248">
      <c r="A42" s="87" t="s">
        <v>111</v>
      </c>
      <c r="B42" s="87" t="s">
        <v>112</v>
      </c>
      <c r="C42" s="134">
        <v>50</v>
      </c>
      <c r="D42" s="87" t="s">
        <v>132</v>
      </c>
      <c r="E42" s="84" t="s">
        <v>131</v>
      </c>
      <c r="F42" s="84" t="s">
        <v>173</v>
      </c>
      <c r="G42" s="84">
        <v>92580</v>
      </c>
      <c r="H42" s="84">
        <v>92580</v>
      </c>
      <c r="I42" s="84"/>
      <c r="J42" s="84"/>
      <c r="K42" s="84"/>
      <c r="L42" s="84"/>
      <c r="M42" s="84"/>
      <c r="N42" s="84"/>
      <c r="O42" s="84"/>
      <c r="P42" s="84">
        <v>0</v>
      </c>
      <c r="Q42" s="84"/>
      <c r="R42" s="134"/>
      <c r="S42" s="134"/>
      <c r="T42" s="134"/>
      <c r="U42" s="134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  <c r="DA42" s="279"/>
      <c r="DB42" s="279"/>
      <c r="DC42" s="279"/>
      <c r="DD42" s="279"/>
      <c r="DE42" s="279"/>
      <c r="DF42" s="279"/>
      <c r="DG42" s="279"/>
      <c r="DH42" s="279"/>
      <c r="DI42" s="279"/>
      <c r="DJ42" s="279"/>
      <c r="DK42" s="279"/>
      <c r="DL42" s="279"/>
      <c r="DM42" s="279"/>
      <c r="DN42" s="279"/>
      <c r="DO42" s="279"/>
      <c r="DP42" s="279"/>
      <c r="DQ42" s="279"/>
      <c r="DR42" s="279"/>
      <c r="DS42" s="279"/>
      <c r="DT42" s="279"/>
      <c r="DU42" s="279"/>
      <c r="DV42" s="279"/>
      <c r="DW42" s="279"/>
      <c r="DX42" s="279"/>
      <c r="DY42" s="279"/>
      <c r="DZ42" s="279"/>
      <c r="EA42" s="279"/>
      <c r="EB42" s="279"/>
      <c r="EC42" s="279"/>
      <c r="ED42" s="279"/>
      <c r="EE42" s="279"/>
      <c r="EF42" s="279"/>
      <c r="EG42" s="279"/>
      <c r="EH42" s="279"/>
      <c r="EI42" s="279"/>
      <c r="EJ42" s="279"/>
      <c r="EK42" s="279"/>
      <c r="EL42" s="279"/>
      <c r="EM42" s="279"/>
      <c r="EN42" s="279"/>
      <c r="EO42" s="279"/>
      <c r="EP42" s="279"/>
      <c r="EQ42" s="279"/>
      <c r="ER42" s="279"/>
      <c r="ES42" s="279"/>
      <c r="ET42" s="279"/>
      <c r="EU42" s="279"/>
      <c r="EV42" s="279"/>
      <c r="EW42" s="279"/>
      <c r="EX42" s="279"/>
      <c r="EY42" s="279"/>
      <c r="EZ42" s="279"/>
      <c r="FA42" s="279"/>
      <c r="FB42" s="279"/>
      <c r="FC42" s="279"/>
      <c r="FD42" s="279"/>
      <c r="FE42" s="279"/>
      <c r="FF42" s="279"/>
      <c r="FG42" s="279"/>
      <c r="FH42" s="279"/>
      <c r="FI42" s="279"/>
      <c r="FJ42" s="279"/>
      <c r="FK42" s="279"/>
      <c r="FL42" s="279"/>
      <c r="FM42" s="279"/>
      <c r="FN42" s="279"/>
      <c r="FO42" s="279"/>
      <c r="FP42" s="279"/>
      <c r="FQ42" s="279"/>
      <c r="FR42" s="279"/>
      <c r="FS42" s="279"/>
      <c r="FT42" s="279"/>
      <c r="FU42" s="279"/>
      <c r="FV42" s="279"/>
      <c r="FW42" s="279"/>
      <c r="FX42" s="279"/>
      <c r="FY42" s="279"/>
      <c r="FZ42" s="279"/>
      <c r="GA42" s="279"/>
      <c r="GB42" s="279"/>
      <c r="GC42" s="279"/>
      <c r="GD42" s="279"/>
      <c r="GE42" s="279"/>
      <c r="GF42" s="279"/>
      <c r="GG42" s="279"/>
      <c r="GH42" s="279"/>
      <c r="GI42" s="279"/>
      <c r="GJ42" s="279"/>
      <c r="GK42" s="279"/>
      <c r="GL42" s="279"/>
      <c r="GM42" s="279"/>
      <c r="GN42" s="279"/>
      <c r="GO42" s="279"/>
      <c r="GP42" s="279"/>
      <c r="GQ42" s="279"/>
      <c r="GR42" s="279"/>
      <c r="GS42" s="279"/>
      <c r="GT42" s="279"/>
      <c r="GU42" s="279"/>
      <c r="GV42" s="279"/>
      <c r="GW42" s="279"/>
      <c r="GX42" s="279"/>
      <c r="GY42" s="279"/>
      <c r="GZ42" s="279"/>
      <c r="HA42" s="279"/>
      <c r="HB42" s="279"/>
      <c r="HC42" s="279"/>
      <c r="HD42" s="279"/>
      <c r="HE42" s="279"/>
      <c r="HF42" s="279"/>
      <c r="HG42" s="279"/>
      <c r="HH42" s="279"/>
      <c r="HI42" s="279"/>
      <c r="HJ42" s="279"/>
      <c r="HK42" s="279"/>
      <c r="HL42" s="279"/>
      <c r="HM42" s="279"/>
      <c r="HN42" s="279"/>
      <c r="HO42" s="279"/>
      <c r="HP42" s="279"/>
      <c r="HQ42" s="279"/>
      <c r="HR42" s="279"/>
      <c r="HS42" s="279"/>
      <c r="HT42" s="279"/>
      <c r="HU42" s="279"/>
      <c r="HV42" s="279"/>
      <c r="HW42" s="279"/>
      <c r="HX42" s="279"/>
      <c r="HY42" s="279"/>
      <c r="HZ42" s="279"/>
      <c r="IA42" s="279"/>
      <c r="IB42" s="279"/>
      <c r="IC42" s="279"/>
      <c r="ID42" s="279"/>
      <c r="IE42" s="279"/>
      <c r="IF42" s="279"/>
      <c r="IG42" s="279"/>
      <c r="IH42" s="279"/>
      <c r="II42" s="279"/>
      <c r="IJ42" s="279"/>
      <c r="IK42" s="279"/>
      <c r="IL42" s="279"/>
      <c r="IM42" s="279"/>
      <c r="IN42" s="279"/>
    </row>
    <row r="43" s="254" customFormat="1" ht="23.1" customHeight="1" spans="1:248">
      <c r="A43" s="87" t="s">
        <v>111</v>
      </c>
      <c r="B43" s="87" t="s">
        <v>112</v>
      </c>
      <c r="C43" s="134">
        <v>50</v>
      </c>
      <c r="D43" s="87" t="s">
        <v>132</v>
      </c>
      <c r="E43" s="84" t="s">
        <v>131</v>
      </c>
      <c r="F43" s="84" t="s">
        <v>159</v>
      </c>
      <c r="G43" s="84">
        <v>31748.4</v>
      </c>
      <c r="H43" s="84">
        <v>31748.4</v>
      </c>
      <c r="I43" s="84"/>
      <c r="J43" s="84"/>
      <c r="K43" s="84"/>
      <c r="L43" s="84"/>
      <c r="M43" s="84"/>
      <c r="N43" s="84"/>
      <c r="O43" s="84"/>
      <c r="P43" s="84">
        <v>0</v>
      </c>
      <c r="Q43" s="84"/>
      <c r="R43" s="134"/>
      <c r="S43" s="134"/>
      <c r="T43" s="134"/>
      <c r="U43" s="134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279"/>
      <c r="BU43" s="279"/>
      <c r="BV43" s="279"/>
      <c r="BW43" s="279"/>
      <c r="BX43" s="279"/>
      <c r="BY43" s="279"/>
      <c r="BZ43" s="279"/>
      <c r="CA43" s="279"/>
      <c r="CB43" s="279"/>
      <c r="CC43" s="279"/>
      <c r="CD43" s="279"/>
      <c r="CE43" s="279"/>
      <c r="CF43" s="279"/>
      <c r="CG43" s="279"/>
      <c r="CH43" s="279"/>
      <c r="CI43" s="279"/>
      <c r="CJ43" s="279"/>
      <c r="CK43" s="279"/>
      <c r="CL43" s="279"/>
      <c r="CM43" s="279"/>
      <c r="CN43" s="279"/>
      <c r="CO43" s="279"/>
      <c r="CP43" s="279"/>
      <c r="CQ43" s="279"/>
      <c r="CR43" s="279"/>
      <c r="CS43" s="279"/>
      <c r="CT43" s="279"/>
      <c r="CU43" s="279"/>
      <c r="CV43" s="279"/>
      <c r="CW43" s="279"/>
      <c r="CX43" s="279"/>
      <c r="CY43" s="279"/>
      <c r="CZ43" s="279"/>
      <c r="DA43" s="279"/>
      <c r="DB43" s="279"/>
      <c r="DC43" s="279"/>
      <c r="DD43" s="279"/>
      <c r="DE43" s="279"/>
      <c r="DF43" s="279"/>
      <c r="DG43" s="279"/>
      <c r="DH43" s="279"/>
      <c r="DI43" s="279"/>
      <c r="DJ43" s="279"/>
      <c r="DK43" s="279"/>
      <c r="DL43" s="279"/>
      <c r="DM43" s="279"/>
      <c r="DN43" s="279"/>
      <c r="DO43" s="279"/>
      <c r="DP43" s="279"/>
      <c r="DQ43" s="279"/>
      <c r="DR43" s="279"/>
      <c r="DS43" s="279"/>
      <c r="DT43" s="279"/>
      <c r="DU43" s="279"/>
      <c r="DV43" s="279"/>
      <c r="DW43" s="279"/>
      <c r="DX43" s="279"/>
      <c r="DY43" s="279"/>
      <c r="DZ43" s="279"/>
      <c r="EA43" s="279"/>
      <c r="EB43" s="279"/>
      <c r="EC43" s="279"/>
      <c r="ED43" s="279"/>
      <c r="EE43" s="279"/>
      <c r="EF43" s="279"/>
      <c r="EG43" s="279"/>
      <c r="EH43" s="279"/>
      <c r="EI43" s="279"/>
      <c r="EJ43" s="279"/>
      <c r="EK43" s="279"/>
      <c r="EL43" s="279"/>
      <c r="EM43" s="279"/>
      <c r="EN43" s="279"/>
      <c r="EO43" s="279"/>
      <c r="EP43" s="279"/>
      <c r="EQ43" s="279"/>
      <c r="ER43" s="279"/>
      <c r="ES43" s="279"/>
      <c r="ET43" s="279"/>
      <c r="EU43" s="279"/>
      <c r="EV43" s="279"/>
      <c r="EW43" s="279"/>
      <c r="EX43" s="279"/>
      <c r="EY43" s="279"/>
      <c r="EZ43" s="279"/>
      <c r="FA43" s="279"/>
      <c r="FB43" s="279"/>
      <c r="FC43" s="279"/>
      <c r="FD43" s="279"/>
      <c r="FE43" s="279"/>
      <c r="FF43" s="279"/>
      <c r="FG43" s="279"/>
      <c r="FH43" s="279"/>
      <c r="FI43" s="279"/>
      <c r="FJ43" s="279"/>
      <c r="FK43" s="279"/>
      <c r="FL43" s="279"/>
      <c r="FM43" s="279"/>
      <c r="FN43" s="279"/>
      <c r="FO43" s="279"/>
      <c r="FP43" s="279"/>
      <c r="FQ43" s="279"/>
      <c r="FR43" s="279"/>
      <c r="FS43" s="279"/>
      <c r="FT43" s="279"/>
      <c r="FU43" s="279"/>
      <c r="FV43" s="279"/>
      <c r="FW43" s="279"/>
      <c r="FX43" s="279"/>
      <c r="FY43" s="279"/>
      <c r="FZ43" s="279"/>
      <c r="GA43" s="279"/>
      <c r="GB43" s="279"/>
      <c r="GC43" s="279"/>
      <c r="GD43" s="279"/>
      <c r="GE43" s="279"/>
      <c r="GF43" s="279"/>
      <c r="GG43" s="279"/>
      <c r="GH43" s="279"/>
      <c r="GI43" s="279"/>
      <c r="GJ43" s="279"/>
      <c r="GK43" s="279"/>
      <c r="GL43" s="279"/>
      <c r="GM43" s="279"/>
      <c r="GN43" s="279"/>
      <c r="GO43" s="279"/>
      <c r="GP43" s="279"/>
      <c r="GQ43" s="279"/>
      <c r="GR43" s="279"/>
      <c r="GS43" s="279"/>
      <c r="GT43" s="279"/>
      <c r="GU43" s="279"/>
      <c r="GV43" s="279"/>
      <c r="GW43" s="279"/>
      <c r="GX43" s="279"/>
      <c r="GY43" s="279"/>
      <c r="GZ43" s="279"/>
      <c r="HA43" s="279"/>
      <c r="HB43" s="279"/>
      <c r="HC43" s="279"/>
      <c r="HD43" s="279"/>
      <c r="HE43" s="279"/>
      <c r="HF43" s="279"/>
      <c r="HG43" s="279"/>
      <c r="HH43" s="279"/>
      <c r="HI43" s="279"/>
      <c r="HJ43" s="279"/>
      <c r="HK43" s="279"/>
      <c r="HL43" s="279"/>
      <c r="HM43" s="279"/>
      <c r="HN43" s="279"/>
      <c r="HO43" s="279"/>
      <c r="HP43" s="279"/>
      <c r="HQ43" s="279"/>
      <c r="HR43" s="279"/>
      <c r="HS43" s="279"/>
      <c r="HT43" s="279"/>
      <c r="HU43" s="279"/>
      <c r="HV43" s="279"/>
      <c r="HW43" s="279"/>
      <c r="HX43" s="279"/>
      <c r="HY43" s="279"/>
      <c r="HZ43" s="279"/>
      <c r="IA43" s="279"/>
      <c r="IB43" s="279"/>
      <c r="IC43" s="279"/>
      <c r="ID43" s="279"/>
      <c r="IE43" s="279"/>
      <c r="IF43" s="279"/>
      <c r="IG43" s="279"/>
      <c r="IH43" s="279"/>
      <c r="II43" s="279"/>
      <c r="IJ43" s="279"/>
      <c r="IK43" s="279"/>
      <c r="IL43" s="279"/>
      <c r="IM43" s="279"/>
      <c r="IN43" s="279"/>
    </row>
    <row r="44" s="254" customFormat="1" ht="23.1" customHeight="1" spans="1:248">
      <c r="A44" s="87" t="s">
        <v>111</v>
      </c>
      <c r="B44" s="87" t="s">
        <v>112</v>
      </c>
      <c r="C44" s="134">
        <v>50</v>
      </c>
      <c r="D44" s="87" t="s">
        <v>132</v>
      </c>
      <c r="E44" s="84" t="s">
        <v>131</v>
      </c>
      <c r="F44" s="84" t="s">
        <v>145</v>
      </c>
      <c r="G44" s="84">
        <v>547000</v>
      </c>
      <c r="H44" s="84"/>
      <c r="I44" s="84">
        <v>547000</v>
      </c>
      <c r="J44" s="84"/>
      <c r="K44" s="84"/>
      <c r="L44" s="84"/>
      <c r="M44" s="84"/>
      <c r="N44" s="84"/>
      <c r="O44" s="84"/>
      <c r="P44" s="84">
        <v>0</v>
      </c>
      <c r="Q44" s="84"/>
      <c r="R44" s="134"/>
      <c r="S44" s="134"/>
      <c r="T44" s="134"/>
      <c r="U44" s="134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279"/>
      <c r="BP44" s="279"/>
      <c r="BQ44" s="279"/>
      <c r="BR44" s="279"/>
      <c r="BS44" s="279"/>
      <c r="BT44" s="279"/>
      <c r="BU44" s="279"/>
      <c r="BV44" s="279"/>
      <c r="BW44" s="279"/>
      <c r="BX44" s="279"/>
      <c r="BY44" s="279"/>
      <c r="BZ44" s="279"/>
      <c r="CA44" s="279"/>
      <c r="CB44" s="279"/>
      <c r="CC44" s="279"/>
      <c r="CD44" s="279"/>
      <c r="CE44" s="279"/>
      <c r="CF44" s="279"/>
      <c r="CG44" s="279"/>
      <c r="CH44" s="279"/>
      <c r="CI44" s="279"/>
      <c r="CJ44" s="279"/>
      <c r="CK44" s="279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  <c r="DA44" s="279"/>
      <c r="DB44" s="279"/>
      <c r="DC44" s="279"/>
      <c r="DD44" s="279"/>
      <c r="DE44" s="279"/>
      <c r="DF44" s="279"/>
      <c r="DG44" s="279"/>
      <c r="DH44" s="279"/>
      <c r="DI44" s="279"/>
      <c r="DJ44" s="279"/>
      <c r="DK44" s="279"/>
      <c r="DL44" s="279"/>
      <c r="DM44" s="279"/>
      <c r="DN44" s="279"/>
      <c r="DO44" s="279"/>
      <c r="DP44" s="279"/>
      <c r="DQ44" s="279"/>
      <c r="DR44" s="279"/>
      <c r="DS44" s="279"/>
      <c r="DT44" s="279"/>
      <c r="DU44" s="279"/>
      <c r="DV44" s="279"/>
      <c r="DW44" s="279"/>
      <c r="DX44" s="279"/>
      <c r="DY44" s="279"/>
      <c r="DZ44" s="279"/>
      <c r="EA44" s="279"/>
      <c r="EB44" s="279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79"/>
      <c r="EN44" s="279"/>
      <c r="EO44" s="279"/>
      <c r="EP44" s="279"/>
      <c r="EQ44" s="279"/>
      <c r="ER44" s="279"/>
      <c r="ES44" s="279"/>
      <c r="ET44" s="279"/>
      <c r="EU44" s="279"/>
      <c r="EV44" s="279"/>
      <c r="EW44" s="279"/>
      <c r="EX44" s="279"/>
      <c r="EY44" s="279"/>
      <c r="EZ44" s="279"/>
      <c r="FA44" s="279"/>
      <c r="FB44" s="279"/>
      <c r="FC44" s="279"/>
      <c r="FD44" s="279"/>
      <c r="FE44" s="279"/>
      <c r="FF44" s="279"/>
      <c r="FG44" s="279"/>
      <c r="FH44" s="279"/>
      <c r="FI44" s="279"/>
      <c r="FJ44" s="279"/>
      <c r="FK44" s="279"/>
      <c r="FL44" s="279"/>
      <c r="FM44" s="279"/>
      <c r="FN44" s="279"/>
      <c r="FO44" s="279"/>
      <c r="FP44" s="279"/>
      <c r="FQ44" s="279"/>
      <c r="FR44" s="279"/>
      <c r="FS44" s="279"/>
      <c r="FT44" s="279"/>
      <c r="FU44" s="279"/>
      <c r="FV44" s="279"/>
      <c r="FW44" s="279"/>
      <c r="FX44" s="279"/>
      <c r="FY44" s="279"/>
      <c r="FZ44" s="279"/>
      <c r="GA44" s="279"/>
      <c r="GB44" s="279"/>
      <c r="GC44" s="279"/>
      <c r="GD44" s="279"/>
      <c r="GE44" s="279"/>
      <c r="GF44" s="279"/>
      <c r="GG44" s="279"/>
      <c r="GH44" s="279"/>
      <c r="GI44" s="279"/>
      <c r="GJ44" s="279"/>
      <c r="GK44" s="279"/>
      <c r="GL44" s="279"/>
      <c r="GM44" s="279"/>
      <c r="GN44" s="279"/>
      <c r="GO44" s="279"/>
      <c r="GP44" s="279"/>
      <c r="GQ44" s="279"/>
      <c r="GR44" s="279"/>
      <c r="GS44" s="279"/>
      <c r="GT44" s="279"/>
      <c r="GU44" s="279"/>
      <c r="GV44" s="279"/>
      <c r="GW44" s="279"/>
      <c r="GX44" s="279"/>
      <c r="GY44" s="279"/>
      <c r="GZ44" s="279"/>
      <c r="HA44" s="279"/>
      <c r="HB44" s="279"/>
      <c r="HC44" s="279"/>
      <c r="HD44" s="279"/>
      <c r="HE44" s="279"/>
      <c r="HF44" s="279"/>
      <c r="HG44" s="279"/>
      <c r="HH44" s="279"/>
      <c r="HI44" s="279"/>
      <c r="HJ44" s="279"/>
      <c r="HK44" s="279"/>
      <c r="HL44" s="279"/>
      <c r="HM44" s="279"/>
      <c r="HN44" s="279"/>
      <c r="HO44" s="279"/>
      <c r="HP44" s="279"/>
      <c r="HQ44" s="279"/>
      <c r="HR44" s="279"/>
      <c r="HS44" s="279"/>
      <c r="HT44" s="279"/>
      <c r="HU44" s="279"/>
      <c r="HV44" s="279"/>
      <c r="HW44" s="279"/>
      <c r="HX44" s="279"/>
      <c r="HY44" s="279"/>
      <c r="HZ44" s="279"/>
      <c r="IA44" s="279"/>
      <c r="IB44" s="279"/>
      <c r="IC44" s="279"/>
      <c r="ID44" s="279"/>
      <c r="IE44" s="279"/>
      <c r="IF44" s="279"/>
      <c r="IG44" s="279"/>
      <c r="IH44" s="279"/>
      <c r="II44" s="279"/>
      <c r="IJ44" s="279"/>
      <c r="IK44" s="279"/>
      <c r="IL44" s="279"/>
      <c r="IM44" s="279"/>
      <c r="IN44" s="279"/>
    </row>
    <row r="45" s="254" customFormat="1" ht="23.1" customHeight="1" spans="1:248">
      <c r="A45" s="87" t="s">
        <v>111</v>
      </c>
      <c r="B45" s="87" t="s">
        <v>112</v>
      </c>
      <c r="C45" s="134">
        <v>50</v>
      </c>
      <c r="D45" s="87" t="s">
        <v>132</v>
      </c>
      <c r="E45" s="84" t="s">
        <v>131</v>
      </c>
      <c r="F45" s="84" t="s">
        <v>146</v>
      </c>
      <c r="G45" s="84">
        <v>148000</v>
      </c>
      <c r="H45" s="84"/>
      <c r="I45" s="84"/>
      <c r="J45" s="84">
        <v>148000</v>
      </c>
      <c r="K45" s="84"/>
      <c r="L45" s="84"/>
      <c r="M45" s="84"/>
      <c r="N45" s="84"/>
      <c r="O45" s="84"/>
      <c r="P45" s="84">
        <v>0</v>
      </c>
      <c r="Q45" s="84"/>
      <c r="R45" s="134"/>
      <c r="S45" s="134"/>
      <c r="T45" s="134"/>
      <c r="U45" s="134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79"/>
      <c r="CX45" s="279"/>
      <c r="CY45" s="279"/>
      <c r="CZ45" s="279"/>
      <c r="DA45" s="279"/>
      <c r="DB45" s="279"/>
      <c r="DC45" s="279"/>
      <c r="DD45" s="279"/>
      <c r="DE45" s="279"/>
      <c r="DF45" s="279"/>
      <c r="DG45" s="279"/>
      <c r="DH45" s="279"/>
      <c r="DI45" s="279"/>
      <c r="DJ45" s="279"/>
      <c r="DK45" s="279"/>
      <c r="DL45" s="279"/>
      <c r="DM45" s="279"/>
      <c r="DN45" s="279"/>
      <c r="DO45" s="279"/>
      <c r="DP45" s="279"/>
      <c r="DQ45" s="279"/>
      <c r="DR45" s="279"/>
      <c r="DS45" s="279"/>
      <c r="DT45" s="279"/>
      <c r="DU45" s="279"/>
      <c r="DV45" s="279"/>
      <c r="DW45" s="279"/>
      <c r="DX45" s="279"/>
      <c r="DY45" s="279"/>
      <c r="DZ45" s="279"/>
      <c r="EA45" s="279"/>
      <c r="EB45" s="279"/>
      <c r="EC45" s="279"/>
      <c r="ED45" s="279"/>
      <c r="EE45" s="279"/>
      <c r="EF45" s="279"/>
      <c r="EG45" s="279"/>
      <c r="EH45" s="279"/>
      <c r="EI45" s="279"/>
      <c r="EJ45" s="279"/>
      <c r="EK45" s="279"/>
      <c r="EL45" s="279"/>
      <c r="EM45" s="279"/>
      <c r="EN45" s="279"/>
      <c r="EO45" s="279"/>
      <c r="EP45" s="279"/>
      <c r="EQ45" s="279"/>
      <c r="ER45" s="279"/>
      <c r="ES45" s="279"/>
      <c r="ET45" s="279"/>
      <c r="EU45" s="279"/>
      <c r="EV45" s="279"/>
      <c r="EW45" s="279"/>
      <c r="EX45" s="279"/>
      <c r="EY45" s="279"/>
      <c r="EZ45" s="279"/>
      <c r="FA45" s="279"/>
      <c r="FB45" s="279"/>
      <c r="FC45" s="279"/>
      <c r="FD45" s="279"/>
      <c r="FE45" s="279"/>
      <c r="FF45" s="279"/>
      <c r="FG45" s="279"/>
      <c r="FH45" s="279"/>
      <c r="FI45" s="279"/>
      <c r="FJ45" s="279"/>
      <c r="FK45" s="279"/>
      <c r="FL45" s="279"/>
      <c r="FM45" s="279"/>
      <c r="FN45" s="279"/>
      <c r="FO45" s="279"/>
      <c r="FP45" s="279"/>
      <c r="FQ45" s="279"/>
      <c r="FR45" s="279"/>
      <c r="FS45" s="279"/>
      <c r="FT45" s="279"/>
      <c r="FU45" s="279"/>
      <c r="FV45" s="279"/>
      <c r="FW45" s="279"/>
      <c r="FX45" s="279"/>
      <c r="FY45" s="279"/>
      <c r="FZ45" s="279"/>
      <c r="GA45" s="279"/>
      <c r="GB45" s="279"/>
      <c r="GC45" s="279"/>
      <c r="GD45" s="279"/>
      <c r="GE45" s="279"/>
      <c r="GF45" s="279"/>
      <c r="GG45" s="279"/>
      <c r="GH45" s="279"/>
      <c r="GI45" s="279"/>
      <c r="GJ45" s="279"/>
      <c r="GK45" s="279"/>
      <c r="GL45" s="279"/>
      <c r="GM45" s="279"/>
      <c r="GN45" s="279"/>
      <c r="GO45" s="279"/>
      <c r="GP45" s="279"/>
      <c r="GQ45" s="279"/>
      <c r="GR45" s="279"/>
      <c r="GS45" s="279"/>
      <c r="GT45" s="279"/>
      <c r="GU45" s="279"/>
      <c r="GV45" s="279"/>
      <c r="GW45" s="279"/>
      <c r="GX45" s="279"/>
      <c r="GY45" s="279"/>
      <c r="GZ45" s="279"/>
      <c r="HA45" s="279"/>
      <c r="HB45" s="279"/>
      <c r="HC45" s="279"/>
      <c r="HD45" s="279"/>
      <c r="HE45" s="279"/>
      <c r="HF45" s="279"/>
      <c r="HG45" s="279"/>
      <c r="HH45" s="279"/>
      <c r="HI45" s="279"/>
      <c r="HJ45" s="279"/>
      <c r="HK45" s="279"/>
      <c r="HL45" s="279"/>
      <c r="HM45" s="279"/>
      <c r="HN45" s="279"/>
      <c r="HO45" s="279"/>
      <c r="HP45" s="279"/>
      <c r="HQ45" s="279"/>
      <c r="HR45" s="279"/>
      <c r="HS45" s="279"/>
      <c r="HT45" s="279"/>
      <c r="HU45" s="279"/>
      <c r="HV45" s="279"/>
      <c r="HW45" s="279"/>
      <c r="HX45" s="279"/>
      <c r="HY45" s="279"/>
      <c r="HZ45" s="279"/>
      <c r="IA45" s="279"/>
      <c r="IB45" s="279"/>
      <c r="IC45" s="279"/>
      <c r="ID45" s="279"/>
      <c r="IE45" s="279"/>
      <c r="IF45" s="279"/>
      <c r="IG45" s="279"/>
      <c r="IH45" s="279"/>
      <c r="II45" s="279"/>
      <c r="IJ45" s="279"/>
      <c r="IK45" s="279"/>
      <c r="IL45" s="279"/>
      <c r="IM45" s="279"/>
      <c r="IN45" s="279"/>
    </row>
    <row r="46" s="254" customFormat="1" ht="23.1" customHeight="1" spans="1:248">
      <c r="A46" s="87"/>
      <c r="B46" s="87"/>
      <c r="C46" s="134"/>
      <c r="D46" s="87" t="s">
        <v>133</v>
      </c>
      <c r="E46" s="84" t="s">
        <v>100</v>
      </c>
      <c r="F46" s="84">
        <f>G46</f>
        <v>123326.63</v>
      </c>
      <c r="G46" s="84">
        <f>SUM(G47:G52)</f>
        <v>123326.63</v>
      </c>
      <c r="H46" s="84">
        <f>SUM(H47:H52)</f>
        <v>93326.63</v>
      </c>
      <c r="I46" s="84">
        <f>SUM(I47:I52)</f>
        <v>20000</v>
      </c>
      <c r="J46" s="84">
        <f>SUM(J47:J52)</f>
        <v>10000</v>
      </c>
      <c r="K46" s="84"/>
      <c r="L46" s="84"/>
      <c r="M46" s="84"/>
      <c r="N46" s="84"/>
      <c r="O46" s="84"/>
      <c r="P46" s="84"/>
      <c r="Q46" s="84"/>
      <c r="R46" s="134"/>
      <c r="S46" s="134"/>
      <c r="T46" s="134"/>
      <c r="U46" s="134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279"/>
      <c r="BQ46" s="279"/>
      <c r="BR46" s="279"/>
      <c r="BS46" s="279"/>
      <c r="BT46" s="279"/>
      <c r="BU46" s="279"/>
      <c r="BV46" s="279"/>
      <c r="BW46" s="279"/>
      <c r="BX46" s="279"/>
      <c r="BY46" s="279"/>
      <c r="BZ46" s="279"/>
      <c r="CA46" s="279"/>
      <c r="CB46" s="279"/>
      <c r="CC46" s="279"/>
      <c r="CD46" s="279"/>
      <c r="CE46" s="279"/>
      <c r="CF46" s="279"/>
      <c r="CG46" s="279"/>
      <c r="CH46" s="279"/>
      <c r="CI46" s="279"/>
      <c r="CJ46" s="279"/>
      <c r="CK46" s="279"/>
      <c r="CL46" s="279"/>
      <c r="CM46" s="279"/>
      <c r="CN46" s="279"/>
      <c r="CO46" s="279"/>
      <c r="CP46" s="279"/>
      <c r="CQ46" s="279"/>
      <c r="CR46" s="279"/>
      <c r="CS46" s="279"/>
      <c r="CT46" s="279"/>
      <c r="CU46" s="279"/>
      <c r="CV46" s="279"/>
      <c r="CW46" s="279"/>
      <c r="CX46" s="279"/>
      <c r="CY46" s="279"/>
      <c r="CZ46" s="279"/>
      <c r="DA46" s="279"/>
      <c r="DB46" s="279"/>
      <c r="DC46" s="279"/>
      <c r="DD46" s="279"/>
      <c r="DE46" s="279"/>
      <c r="DF46" s="279"/>
      <c r="DG46" s="279"/>
      <c r="DH46" s="279"/>
      <c r="DI46" s="279"/>
      <c r="DJ46" s="279"/>
      <c r="DK46" s="279"/>
      <c r="DL46" s="279"/>
      <c r="DM46" s="279"/>
      <c r="DN46" s="279"/>
      <c r="DO46" s="279"/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79"/>
      <c r="EP46" s="279"/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  <c r="FF46" s="279"/>
      <c r="FG46" s="279"/>
      <c r="FH46" s="279"/>
      <c r="FI46" s="279"/>
      <c r="FJ46" s="279"/>
      <c r="FK46" s="279"/>
      <c r="FL46" s="279"/>
      <c r="FM46" s="279"/>
      <c r="FN46" s="279"/>
      <c r="FO46" s="279"/>
      <c r="FP46" s="279"/>
      <c r="FQ46" s="279"/>
      <c r="FR46" s="279"/>
      <c r="FS46" s="279"/>
      <c r="FT46" s="279"/>
      <c r="FU46" s="279"/>
      <c r="FV46" s="279"/>
      <c r="FW46" s="279"/>
      <c r="FX46" s="279"/>
      <c r="FY46" s="279"/>
      <c r="FZ46" s="279"/>
      <c r="GA46" s="279"/>
      <c r="GB46" s="279"/>
      <c r="GC46" s="279"/>
      <c r="GD46" s="279"/>
      <c r="GE46" s="279"/>
      <c r="GF46" s="279"/>
      <c r="GG46" s="279"/>
      <c r="GH46" s="279"/>
      <c r="GI46" s="279"/>
      <c r="GJ46" s="279"/>
      <c r="GK46" s="279"/>
      <c r="GL46" s="279"/>
      <c r="GM46" s="279"/>
      <c r="GN46" s="279"/>
      <c r="GO46" s="279"/>
      <c r="GP46" s="279"/>
      <c r="GQ46" s="279"/>
      <c r="GR46" s="279"/>
      <c r="GS46" s="279"/>
      <c r="GT46" s="279"/>
      <c r="GU46" s="279"/>
      <c r="GV46" s="279"/>
      <c r="GW46" s="279"/>
      <c r="GX46" s="279"/>
      <c r="GY46" s="279"/>
      <c r="GZ46" s="279"/>
      <c r="HA46" s="279"/>
      <c r="HB46" s="279"/>
      <c r="HC46" s="279"/>
      <c r="HD46" s="279"/>
      <c r="HE46" s="279"/>
      <c r="HF46" s="279"/>
      <c r="HG46" s="279"/>
      <c r="HH46" s="279"/>
      <c r="HI46" s="279"/>
      <c r="HJ46" s="279"/>
      <c r="HK46" s="279"/>
      <c r="HL46" s="279"/>
      <c r="HM46" s="279"/>
      <c r="HN46" s="279"/>
      <c r="HO46" s="279"/>
      <c r="HP46" s="279"/>
      <c r="HQ46" s="279"/>
      <c r="HR46" s="279"/>
      <c r="HS46" s="279"/>
      <c r="HT46" s="279"/>
      <c r="HU46" s="279"/>
      <c r="HV46" s="279"/>
      <c r="HW46" s="279"/>
      <c r="HX46" s="279"/>
      <c r="HY46" s="279"/>
      <c r="HZ46" s="279"/>
      <c r="IA46" s="279"/>
      <c r="IB46" s="279"/>
      <c r="IC46" s="279"/>
      <c r="ID46" s="279"/>
      <c r="IE46" s="279"/>
      <c r="IF46" s="279"/>
      <c r="IG46" s="279"/>
      <c r="IH46" s="279"/>
      <c r="II46" s="279"/>
      <c r="IJ46" s="279"/>
      <c r="IK46" s="279"/>
      <c r="IL46" s="279"/>
      <c r="IM46" s="279"/>
      <c r="IN46" s="279"/>
    </row>
    <row r="47" s="254" customFormat="1" ht="23.1" customHeight="1" spans="1:248">
      <c r="A47" s="87" t="s">
        <v>111</v>
      </c>
      <c r="B47" s="87" t="s">
        <v>112</v>
      </c>
      <c r="C47" s="134">
        <v>50</v>
      </c>
      <c r="D47" s="87" t="s">
        <v>133</v>
      </c>
      <c r="E47" s="84" t="s">
        <v>131</v>
      </c>
      <c r="F47" s="84" t="s">
        <v>154</v>
      </c>
      <c r="G47" s="84">
        <v>37548</v>
      </c>
      <c r="H47" s="84">
        <v>37548</v>
      </c>
      <c r="I47" s="84"/>
      <c r="J47" s="84"/>
      <c r="K47" s="84"/>
      <c r="L47" s="84"/>
      <c r="M47" s="84"/>
      <c r="N47" s="84"/>
      <c r="O47" s="84"/>
      <c r="P47" s="84">
        <v>0</v>
      </c>
      <c r="Q47" s="84"/>
      <c r="R47" s="134"/>
      <c r="S47" s="134"/>
      <c r="T47" s="134"/>
      <c r="U47" s="134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79"/>
      <c r="CO47" s="279"/>
      <c r="CP47" s="279"/>
      <c r="CQ47" s="279"/>
      <c r="CR47" s="279"/>
      <c r="CS47" s="279"/>
      <c r="CT47" s="279"/>
      <c r="CU47" s="279"/>
      <c r="CV47" s="279"/>
      <c r="CW47" s="279"/>
      <c r="CX47" s="279"/>
      <c r="CY47" s="279"/>
      <c r="CZ47" s="279"/>
      <c r="DA47" s="279"/>
      <c r="DB47" s="279"/>
      <c r="DC47" s="279"/>
      <c r="DD47" s="279"/>
      <c r="DE47" s="279"/>
      <c r="DF47" s="279"/>
      <c r="DG47" s="279"/>
      <c r="DH47" s="279"/>
      <c r="DI47" s="279"/>
      <c r="DJ47" s="279"/>
      <c r="DK47" s="279"/>
      <c r="DL47" s="279"/>
      <c r="DM47" s="279"/>
      <c r="DN47" s="279"/>
      <c r="DO47" s="279"/>
      <c r="DP47" s="279"/>
      <c r="DQ47" s="279"/>
      <c r="DR47" s="279"/>
      <c r="DS47" s="279"/>
      <c r="DT47" s="279"/>
      <c r="DU47" s="279"/>
      <c r="DV47" s="279"/>
      <c r="DW47" s="279"/>
      <c r="DX47" s="279"/>
      <c r="DY47" s="279"/>
      <c r="DZ47" s="279"/>
      <c r="EA47" s="279"/>
      <c r="EB47" s="279"/>
      <c r="EC47" s="279"/>
      <c r="ED47" s="279"/>
      <c r="EE47" s="279"/>
      <c r="EF47" s="279"/>
      <c r="EG47" s="279"/>
      <c r="EH47" s="279"/>
      <c r="EI47" s="279"/>
      <c r="EJ47" s="279"/>
      <c r="EK47" s="279"/>
      <c r="EL47" s="279"/>
      <c r="EM47" s="279"/>
      <c r="EN47" s="279"/>
      <c r="EO47" s="279"/>
      <c r="EP47" s="279"/>
      <c r="EQ47" s="279"/>
      <c r="ER47" s="279"/>
      <c r="ES47" s="279"/>
      <c r="ET47" s="279"/>
      <c r="EU47" s="279"/>
      <c r="EV47" s="279"/>
      <c r="EW47" s="279"/>
      <c r="EX47" s="279"/>
      <c r="EY47" s="279"/>
      <c r="EZ47" s="279"/>
      <c r="FA47" s="279"/>
      <c r="FB47" s="279"/>
      <c r="FC47" s="279"/>
      <c r="FD47" s="279"/>
      <c r="FE47" s="279"/>
      <c r="FF47" s="279"/>
      <c r="FG47" s="279"/>
      <c r="FH47" s="279"/>
      <c r="FI47" s="279"/>
      <c r="FJ47" s="279"/>
      <c r="FK47" s="279"/>
      <c r="FL47" s="279"/>
      <c r="FM47" s="279"/>
      <c r="FN47" s="279"/>
      <c r="FO47" s="279"/>
      <c r="FP47" s="279"/>
      <c r="FQ47" s="279"/>
      <c r="FR47" s="279"/>
      <c r="FS47" s="279"/>
      <c r="FT47" s="279"/>
      <c r="FU47" s="279"/>
      <c r="FV47" s="279"/>
      <c r="FW47" s="279"/>
      <c r="FX47" s="279"/>
      <c r="FY47" s="279"/>
      <c r="FZ47" s="279"/>
      <c r="GA47" s="279"/>
      <c r="GB47" s="279"/>
      <c r="GC47" s="279"/>
      <c r="GD47" s="279"/>
      <c r="GE47" s="279"/>
      <c r="GF47" s="279"/>
      <c r="GG47" s="279"/>
      <c r="GH47" s="279"/>
      <c r="GI47" s="279"/>
      <c r="GJ47" s="279"/>
      <c r="GK47" s="279"/>
      <c r="GL47" s="279"/>
      <c r="GM47" s="279"/>
      <c r="GN47" s="279"/>
      <c r="GO47" s="279"/>
      <c r="GP47" s="279"/>
      <c r="GQ47" s="279"/>
      <c r="GR47" s="279"/>
      <c r="GS47" s="279"/>
      <c r="GT47" s="279"/>
      <c r="GU47" s="279"/>
      <c r="GV47" s="279"/>
      <c r="GW47" s="279"/>
      <c r="GX47" s="279"/>
      <c r="GY47" s="279"/>
      <c r="GZ47" s="279"/>
      <c r="HA47" s="279"/>
      <c r="HB47" s="279"/>
      <c r="HC47" s="279"/>
      <c r="HD47" s="279"/>
      <c r="HE47" s="279"/>
      <c r="HF47" s="279"/>
      <c r="HG47" s="279"/>
      <c r="HH47" s="279"/>
      <c r="HI47" s="279"/>
      <c r="HJ47" s="279"/>
      <c r="HK47" s="279"/>
      <c r="HL47" s="279"/>
      <c r="HM47" s="279"/>
      <c r="HN47" s="279"/>
      <c r="HO47" s="279"/>
      <c r="HP47" s="279"/>
      <c r="HQ47" s="279"/>
      <c r="HR47" s="279"/>
      <c r="HS47" s="279"/>
      <c r="HT47" s="279"/>
      <c r="HU47" s="279"/>
      <c r="HV47" s="279"/>
      <c r="HW47" s="279"/>
      <c r="HX47" s="279"/>
      <c r="HY47" s="279"/>
      <c r="HZ47" s="279"/>
      <c r="IA47" s="279"/>
      <c r="IB47" s="279"/>
      <c r="IC47" s="279"/>
      <c r="ID47" s="279"/>
      <c r="IE47" s="279"/>
      <c r="IF47" s="279"/>
      <c r="IG47" s="279"/>
      <c r="IH47" s="279"/>
      <c r="II47" s="279"/>
      <c r="IJ47" s="279"/>
      <c r="IK47" s="279"/>
      <c r="IL47" s="279"/>
      <c r="IM47" s="279"/>
      <c r="IN47" s="279"/>
    </row>
    <row r="48" s="254" customFormat="1" ht="23.1" customHeight="1" spans="1:248">
      <c r="A48" s="87" t="s">
        <v>111</v>
      </c>
      <c r="B48" s="87" t="s">
        <v>112</v>
      </c>
      <c r="C48" s="134">
        <v>50</v>
      </c>
      <c r="D48" s="87" t="s">
        <v>133</v>
      </c>
      <c r="E48" s="84" t="s">
        <v>131</v>
      </c>
      <c r="F48" s="84" t="s">
        <v>158</v>
      </c>
      <c r="G48" s="84">
        <v>23553.83</v>
      </c>
      <c r="H48" s="84">
        <v>23553.83</v>
      </c>
      <c r="I48" s="84"/>
      <c r="J48" s="84"/>
      <c r="K48" s="84"/>
      <c r="L48" s="84"/>
      <c r="M48" s="84"/>
      <c r="N48" s="84"/>
      <c r="O48" s="84"/>
      <c r="P48" s="84">
        <v>0</v>
      </c>
      <c r="Q48" s="84"/>
      <c r="R48" s="134"/>
      <c r="S48" s="134"/>
      <c r="T48" s="134"/>
      <c r="U48" s="134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9"/>
      <c r="DM48" s="279"/>
      <c r="DN48" s="279"/>
      <c r="DO48" s="279"/>
      <c r="DP48" s="279"/>
      <c r="DQ48" s="279"/>
      <c r="DR48" s="279"/>
      <c r="DS48" s="279"/>
      <c r="DT48" s="279"/>
      <c r="DU48" s="279"/>
      <c r="DV48" s="279"/>
      <c r="DW48" s="279"/>
      <c r="DX48" s="279"/>
      <c r="DY48" s="279"/>
      <c r="DZ48" s="279"/>
      <c r="EA48" s="279"/>
      <c r="EB48" s="279"/>
      <c r="EC48" s="279"/>
      <c r="ED48" s="279"/>
      <c r="EE48" s="279"/>
      <c r="EF48" s="279"/>
      <c r="EG48" s="279"/>
      <c r="EH48" s="279"/>
      <c r="EI48" s="279"/>
      <c r="EJ48" s="279"/>
      <c r="EK48" s="279"/>
      <c r="EL48" s="279"/>
      <c r="EM48" s="279"/>
      <c r="EN48" s="279"/>
      <c r="EO48" s="279"/>
      <c r="EP48" s="279"/>
      <c r="EQ48" s="279"/>
      <c r="ER48" s="279"/>
      <c r="ES48" s="279"/>
      <c r="ET48" s="279"/>
      <c r="EU48" s="279"/>
      <c r="EV48" s="279"/>
      <c r="EW48" s="279"/>
      <c r="EX48" s="279"/>
      <c r="EY48" s="279"/>
      <c r="EZ48" s="279"/>
      <c r="FA48" s="279"/>
      <c r="FB48" s="279"/>
      <c r="FC48" s="279"/>
      <c r="FD48" s="279"/>
      <c r="FE48" s="279"/>
      <c r="FF48" s="279"/>
      <c r="FG48" s="279"/>
      <c r="FH48" s="279"/>
      <c r="FI48" s="279"/>
      <c r="FJ48" s="279"/>
      <c r="FK48" s="279"/>
      <c r="FL48" s="279"/>
      <c r="FM48" s="279"/>
      <c r="FN48" s="279"/>
      <c r="FO48" s="279"/>
      <c r="FP48" s="279"/>
      <c r="FQ48" s="279"/>
      <c r="FR48" s="279"/>
      <c r="FS48" s="279"/>
      <c r="FT48" s="279"/>
      <c r="FU48" s="279"/>
      <c r="FV48" s="279"/>
      <c r="FW48" s="279"/>
      <c r="FX48" s="279"/>
      <c r="FY48" s="279"/>
      <c r="FZ48" s="279"/>
      <c r="GA48" s="279"/>
      <c r="GB48" s="279"/>
      <c r="GC48" s="279"/>
      <c r="GD48" s="279"/>
      <c r="GE48" s="279"/>
      <c r="GF48" s="279"/>
      <c r="GG48" s="279"/>
      <c r="GH48" s="279"/>
      <c r="GI48" s="279"/>
      <c r="GJ48" s="279"/>
      <c r="GK48" s="279"/>
      <c r="GL48" s="279"/>
      <c r="GM48" s="279"/>
      <c r="GN48" s="279"/>
      <c r="GO48" s="279"/>
      <c r="GP48" s="279"/>
      <c r="GQ48" s="279"/>
      <c r="GR48" s="279"/>
      <c r="GS48" s="279"/>
      <c r="GT48" s="279"/>
      <c r="GU48" s="279"/>
      <c r="GV48" s="279"/>
      <c r="GW48" s="279"/>
      <c r="GX48" s="279"/>
      <c r="GY48" s="279"/>
      <c r="GZ48" s="279"/>
      <c r="HA48" s="279"/>
      <c r="HB48" s="279"/>
      <c r="HC48" s="279"/>
      <c r="HD48" s="279"/>
      <c r="HE48" s="279"/>
      <c r="HF48" s="279"/>
      <c r="HG48" s="279"/>
      <c r="HH48" s="279"/>
      <c r="HI48" s="279"/>
      <c r="HJ48" s="279"/>
      <c r="HK48" s="279"/>
      <c r="HL48" s="279"/>
      <c r="HM48" s="279"/>
      <c r="HN48" s="279"/>
      <c r="HO48" s="279"/>
      <c r="HP48" s="279"/>
      <c r="HQ48" s="279"/>
      <c r="HR48" s="279"/>
      <c r="HS48" s="279"/>
      <c r="HT48" s="279"/>
      <c r="HU48" s="279"/>
      <c r="HV48" s="279"/>
      <c r="HW48" s="279"/>
      <c r="HX48" s="279"/>
      <c r="HY48" s="279"/>
      <c r="HZ48" s="279"/>
      <c r="IA48" s="279"/>
      <c r="IB48" s="279"/>
      <c r="IC48" s="279"/>
      <c r="ID48" s="279"/>
      <c r="IE48" s="279"/>
      <c r="IF48" s="279"/>
      <c r="IG48" s="279"/>
      <c r="IH48" s="279"/>
      <c r="II48" s="279"/>
      <c r="IJ48" s="279"/>
      <c r="IK48" s="279"/>
      <c r="IL48" s="279"/>
      <c r="IM48" s="279"/>
      <c r="IN48" s="279"/>
    </row>
    <row r="49" s="254" customFormat="1" ht="23.1" customHeight="1" spans="1:248">
      <c r="A49" s="87" t="s">
        <v>111</v>
      </c>
      <c r="B49" s="87" t="s">
        <v>112</v>
      </c>
      <c r="C49" s="134">
        <v>50</v>
      </c>
      <c r="D49" s="87" t="s">
        <v>133</v>
      </c>
      <c r="E49" s="84" t="s">
        <v>131</v>
      </c>
      <c r="F49" s="84" t="s">
        <v>173</v>
      </c>
      <c r="G49" s="84">
        <v>23124</v>
      </c>
      <c r="H49" s="84">
        <v>23124</v>
      </c>
      <c r="I49" s="84"/>
      <c r="J49" s="84"/>
      <c r="K49" s="84"/>
      <c r="L49" s="84"/>
      <c r="M49" s="84"/>
      <c r="N49" s="84"/>
      <c r="O49" s="84"/>
      <c r="P49" s="84">
        <v>0</v>
      </c>
      <c r="Q49" s="84"/>
      <c r="R49" s="134"/>
      <c r="S49" s="134"/>
      <c r="T49" s="134"/>
      <c r="U49" s="134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279"/>
      <c r="BU49" s="279"/>
      <c r="BV49" s="279"/>
      <c r="BW49" s="279"/>
      <c r="BX49" s="279"/>
      <c r="BY49" s="279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79"/>
      <c r="CN49" s="279"/>
      <c r="CO49" s="279"/>
      <c r="CP49" s="279"/>
      <c r="CQ49" s="279"/>
      <c r="CR49" s="279"/>
      <c r="CS49" s="279"/>
      <c r="CT49" s="279"/>
      <c r="CU49" s="279"/>
      <c r="CV49" s="279"/>
      <c r="CW49" s="279"/>
      <c r="CX49" s="279"/>
      <c r="CY49" s="279"/>
      <c r="CZ49" s="279"/>
      <c r="DA49" s="279"/>
      <c r="DB49" s="279"/>
      <c r="DC49" s="279"/>
      <c r="DD49" s="279"/>
      <c r="DE49" s="279"/>
      <c r="DF49" s="279"/>
      <c r="DG49" s="279"/>
      <c r="DH49" s="279"/>
      <c r="DI49" s="279"/>
      <c r="DJ49" s="279"/>
      <c r="DK49" s="279"/>
      <c r="DL49" s="279"/>
      <c r="DM49" s="279"/>
      <c r="DN49" s="279"/>
      <c r="DO49" s="279"/>
      <c r="DP49" s="279"/>
      <c r="DQ49" s="279"/>
      <c r="DR49" s="279"/>
      <c r="DS49" s="279"/>
      <c r="DT49" s="279"/>
      <c r="DU49" s="279"/>
      <c r="DV49" s="279"/>
      <c r="DW49" s="279"/>
      <c r="DX49" s="279"/>
      <c r="DY49" s="279"/>
      <c r="DZ49" s="279"/>
      <c r="EA49" s="279"/>
      <c r="EB49" s="279"/>
      <c r="EC49" s="279"/>
      <c r="ED49" s="279"/>
      <c r="EE49" s="279"/>
      <c r="EF49" s="279"/>
      <c r="EG49" s="279"/>
      <c r="EH49" s="279"/>
      <c r="EI49" s="279"/>
      <c r="EJ49" s="279"/>
      <c r="EK49" s="279"/>
      <c r="EL49" s="279"/>
      <c r="EM49" s="279"/>
      <c r="EN49" s="279"/>
      <c r="EO49" s="279"/>
      <c r="EP49" s="279"/>
      <c r="EQ49" s="279"/>
      <c r="ER49" s="279"/>
      <c r="ES49" s="279"/>
      <c r="ET49" s="279"/>
      <c r="EU49" s="279"/>
      <c r="EV49" s="279"/>
      <c r="EW49" s="279"/>
      <c r="EX49" s="279"/>
      <c r="EY49" s="279"/>
      <c r="EZ49" s="279"/>
      <c r="FA49" s="279"/>
      <c r="FB49" s="279"/>
      <c r="FC49" s="279"/>
      <c r="FD49" s="279"/>
      <c r="FE49" s="279"/>
      <c r="FF49" s="279"/>
      <c r="FG49" s="279"/>
      <c r="FH49" s="279"/>
      <c r="FI49" s="279"/>
      <c r="FJ49" s="279"/>
      <c r="FK49" s="279"/>
      <c r="FL49" s="279"/>
      <c r="FM49" s="279"/>
      <c r="FN49" s="279"/>
      <c r="FO49" s="279"/>
      <c r="FP49" s="279"/>
      <c r="FQ49" s="279"/>
      <c r="FR49" s="279"/>
      <c r="FS49" s="279"/>
      <c r="FT49" s="279"/>
      <c r="FU49" s="279"/>
      <c r="FV49" s="279"/>
      <c r="FW49" s="279"/>
      <c r="FX49" s="279"/>
      <c r="FY49" s="279"/>
      <c r="FZ49" s="279"/>
      <c r="GA49" s="279"/>
      <c r="GB49" s="279"/>
      <c r="GC49" s="279"/>
      <c r="GD49" s="279"/>
      <c r="GE49" s="279"/>
      <c r="GF49" s="279"/>
      <c r="GG49" s="279"/>
      <c r="GH49" s="279"/>
      <c r="GI49" s="279"/>
      <c r="GJ49" s="279"/>
      <c r="GK49" s="279"/>
      <c r="GL49" s="279"/>
      <c r="GM49" s="279"/>
      <c r="GN49" s="279"/>
      <c r="GO49" s="279"/>
      <c r="GP49" s="279"/>
      <c r="GQ49" s="279"/>
      <c r="GR49" s="279"/>
      <c r="GS49" s="279"/>
      <c r="GT49" s="279"/>
      <c r="GU49" s="279"/>
      <c r="GV49" s="279"/>
      <c r="GW49" s="279"/>
      <c r="GX49" s="279"/>
      <c r="GY49" s="279"/>
      <c r="GZ49" s="279"/>
      <c r="HA49" s="279"/>
      <c r="HB49" s="279"/>
      <c r="HC49" s="279"/>
      <c r="HD49" s="279"/>
      <c r="HE49" s="279"/>
      <c r="HF49" s="279"/>
      <c r="HG49" s="279"/>
      <c r="HH49" s="279"/>
      <c r="HI49" s="279"/>
      <c r="HJ49" s="279"/>
      <c r="HK49" s="279"/>
      <c r="HL49" s="279"/>
      <c r="HM49" s="279"/>
      <c r="HN49" s="279"/>
      <c r="HO49" s="279"/>
      <c r="HP49" s="279"/>
      <c r="HQ49" s="279"/>
      <c r="HR49" s="279"/>
      <c r="HS49" s="279"/>
      <c r="HT49" s="279"/>
      <c r="HU49" s="279"/>
      <c r="HV49" s="279"/>
      <c r="HW49" s="279"/>
      <c r="HX49" s="279"/>
      <c r="HY49" s="279"/>
      <c r="HZ49" s="279"/>
      <c r="IA49" s="279"/>
      <c r="IB49" s="279"/>
      <c r="IC49" s="279"/>
      <c r="ID49" s="279"/>
      <c r="IE49" s="279"/>
      <c r="IF49" s="279"/>
      <c r="IG49" s="279"/>
      <c r="IH49" s="279"/>
      <c r="II49" s="279"/>
      <c r="IJ49" s="279"/>
      <c r="IK49" s="279"/>
      <c r="IL49" s="279"/>
      <c r="IM49" s="279"/>
      <c r="IN49" s="279"/>
    </row>
    <row r="50" s="254" customFormat="1" ht="23.1" customHeight="1" spans="1:248">
      <c r="A50" s="87" t="s">
        <v>111</v>
      </c>
      <c r="B50" s="87" t="s">
        <v>112</v>
      </c>
      <c r="C50" s="134">
        <v>50</v>
      </c>
      <c r="D50" s="87" t="s">
        <v>133</v>
      </c>
      <c r="E50" s="84" t="s">
        <v>131</v>
      </c>
      <c r="F50" s="84" t="s">
        <v>159</v>
      </c>
      <c r="G50" s="84">
        <v>9100.8</v>
      </c>
      <c r="H50" s="84">
        <v>9100.8</v>
      </c>
      <c r="I50" s="84"/>
      <c r="J50" s="84"/>
      <c r="K50" s="84"/>
      <c r="L50" s="84"/>
      <c r="M50" s="84"/>
      <c r="N50" s="84"/>
      <c r="O50" s="84"/>
      <c r="P50" s="84">
        <v>0</v>
      </c>
      <c r="Q50" s="84"/>
      <c r="R50" s="134"/>
      <c r="S50" s="134"/>
      <c r="T50" s="134"/>
      <c r="U50" s="134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79"/>
      <c r="BU50" s="279"/>
      <c r="BV50" s="279"/>
      <c r="BW50" s="279"/>
      <c r="BX50" s="279"/>
      <c r="BY50" s="279"/>
      <c r="BZ50" s="279"/>
      <c r="CA50" s="279"/>
      <c r="CB50" s="279"/>
      <c r="CC50" s="279"/>
      <c r="CD50" s="279"/>
      <c r="CE50" s="279"/>
      <c r="CF50" s="279"/>
      <c r="CG50" s="279"/>
      <c r="CH50" s="279"/>
      <c r="CI50" s="279"/>
      <c r="CJ50" s="279"/>
      <c r="CK50" s="279"/>
      <c r="CL50" s="279"/>
      <c r="CM50" s="279"/>
      <c r="CN50" s="279"/>
      <c r="CO50" s="279"/>
      <c r="CP50" s="279"/>
      <c r="CQ50" s="279"/>
      <c r="CR50" s="279"/>
      <c r="CS50" s="279"/>
      <c r="CT50" s="279"/>
      <c r="CU50" s="279"/>
      <c r="CV50" s="279"/>
      <c r="CW50" s="279"/>
      <c r="CX50" s="279"/>
      <c r="CY50" s="279"/>
      <c r="CZ50" s="279"/>
      <c r="DA50" s="279"/>
      <c r="DB50" s="279"/>
      <c r="DC50" s="279"/>
      <c r="DD50" s="279"/>
      <c r="DE50" s="279"/>
      <c r="DF50" s="279"/>
      <c r="DG50" s="279"/>
      <c r="DH50" s="279"/>
      <c r="DI50" s="279"/>
      <c r="DJ50" s="279"/>
      <c r="DK50" s="279"/>
      <c r="DL50" s="279"/>
      <c r="DM50" s="279"/>
      <c r="DN50" s="279"/>
      <c r="DO50" s="279"/>
      <c r="DP50" s="279"/>
      <c r="DQ50" s="279"/>
      <c r="DR50" s="279"/>
      <c r="DS50" s="279"/>
      <c r="DT50" s="279"/>
      <c r="DU50" s="279"/>
      <c r="DV50" s="279"/>
      <c r="DW50" s="279"/>
      <c r="DX50" s="279"/>
      <c r="DY50" s="279"/>
      <c r="DZ50" s="279"/>
      <c r="EA50" s="279"/>
      <c r="EB50" s="279"/>
      <c r="EC50" s="279"/>
      <c r="ED50" s="279"/>
      <c r="EE50" s="279"/>
      <c r="EF50" s="279"/>
      <c r="EG50" s="279"/>
      <c r="EH50" s="279"/>
      <c r="EI50" s="279"/>
      <c r="EJ50" s="279"/>
      <c r="EK50" s="279"/>
      <c r="EL50" s="279"/>
      <c r="EM50" s="279"/>
      <c r="EN50" s="279"/>
      <c r="EO50" s="279"/>
      <c r="EP50" s="279"/>
      <c r="EQ50" s="279"/>
      <c r="ER50" s="279"/>
      <c r="ES50" s="279"/>
      <c r="ET50" s="279"/>
      <c r="EU50" s="279"/>
      <c r="EV50" s="279"/>
      <c r="EW50" s="279"/>
      <c r="EX50" s="279"/>
      <c r="EY50" s="279"/>
      <c r="EZ50" s="279"/>
      <c r="FA50" s="279"/>
      <c r="FB50" s="279"/>
      <c r="FC50" s="279"/>
      <c r="FD50" s="279"/>
      <c r="FE50" s="279"/>
      <c r="FF50" s="279"/>
      <c r="FG50" s="279"/>
      <c r="FH50" s="279"/>
      <c r="FI50" s="279"/>
      <c r="FJ50" s="279"/>
      <c r="FK50" s="279"/>
      <c r="FL50" s="279"/>
      <c r="FM50" s="279"/>
      <c r="FN50" s="279"/>
      <c r="FO50" s="279"/>
      <c r="FP50" s="279"/>
      <c r="FQ50" s="279"/>
      <c r="FR50" s="279"/>
      <c r="FS50" s="279"/>
      <c r="FT50" s="279"/>
      <c r="FU50" s="279"/>
      <c r="FV50" s="279"/>
      <c r="FW50" s="279"/>
      <c r="FX50" s="279"/>
      <c r="FY50" s="279"/>
      <c r="FZ50" s="279"/>
      <c r="GA50" s="279"/>
      <c r="GB50" s="279"/>
      <c r="GC50" s="279"/>
      <c r="GD50" s="279"/>
      <c r="GE50" s="279"/>
      <c r="GF50" s="279"/>
      <c r="GG50" s="279"/>
      <c r="GH50" s="279"/>
      <c r="GI50" s="279"/>
      <c r="GJ50" s="279"/>
      <c r="GK50" s="279"/>
      <c r="GL50" s="279"/>
      <c r="GM50" s="279"/>
      <c r="GN50" s="279"/>
      <c r="GO50" s="279"/>
      <c r="GP50" s="279"/>
      <c r="GQ50" s="279"/>
      <c r="GR50" s="279"/>
      <c r="GS50" s="279"/>
      <c r="GT50" s="279"/>
      <c r="GU50" s="279"/>
      <c r="GV50" s="279"/>
      <c r="GW50" s="279"/>
      <c r="GX50" s="279"/>
      <c r="GY50" s="279"/>
      <c r="GZ50" s="279"/>
      <c r="HA50" s="279"/>
      <c r="HB50" s="279"/>
      <c r="HC50" s="279"/>
      <c r="HD50" s="279"/>
      <c r="HE50" s="279"/>
      <c r="HF50" s="279"/>
      <c r="HG50" s="279"/>
      <c r="HH50" s="279"/>
      <c r="HI50" s="279"/>
      <c r="HJ50" s="279"/>
      <c r="HK50" s="279"/>
      <c r="HL50" s="279"/>
      <c r="HM50" s="279"/>
      <c r="HN50" s="279"/>
      <c r="HO50" s="279"/>
      <c r="HP50" s="279"/>
      <c r="HQ50" s="279"/>
      <c r="HR50" s="279"/>
      <c r="HS50" s="279"/>
      <c r="HT50" s="279"/>
      <c r="HU50" s="279"/>
      <c r="HV50" s="279"/>
      <c r="HW50" s="279"/>
      <c r="HX50" s="279"/>
      <c r="HY50" s="279"/>
      <c r="HZ50" s="279"/>
      <c r="IA50" s="279"/>
      <c r="IB50" s="279"/>
      <c r="IC50" s="279"/>
      <c r="ID50" s="279"/>
      <c r="IE50" s="279"/>
      <c r="IF50" s="279"/>
      <c r="IG50" s="279"/>
      <c r="IH50" s="279"/>
      <c r="II50" s="279"/>
      <c r="IJ50" s="279"/>
      <c r="IK50" s="279"/>
      <c r="IL50" s="279"/>
      <c r="IM50" s="279"/>
      <c r="IN50" s="279"/>
    </row>
    <row r="51" s="254" customFormat="1" ht="23.1" customHeight="1" spans="1:248">
      <c r="A51" s="87" t="s">
        <v>111</v>
      </c>
      <c r="B51" s="87" t="s">
        <v>112</v>
      </c>
      <c r="C51" s="134">
        <v>50</v>
      </c>
      <c r="D51" s="87" t="s">
        <v>133</v>
      </c>
      <c r="E51" s="84" t="s">
        <v>131</v>
      </c>
      <c r="F51" s="84" t="s">
        <v>145</v>
      </c>
      <c r="G51" s="84">
        <v>20000</v>
      </c>
      <c r="H51" s="84"/>
      <c r="I51" s="84">
        <v>20000</v>
      </c>
      <c r="J51" s="84"/>
      <c r="K51" s="84"/>
      <c r="L51" s="84"/>
      <c r="M51" s="84"/>
      <c r="N51" s="84"/>
      <c r="O51" s="84"/>
      <c r="P51" s="84">
        <v>0</v>
      </c>
      <c r="Q51" s="84"/>
      <c r="R51" s="134"/>
      <c r="S51" s="134"/>
      <c r="T51" s="134"/>
      <c r="U51" s="134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79"/>
      <c r="BU51" s="279"/>
      <c r="BV51" s="279"/>
      <c r="BW51" s="279"/>
      <c r="BX51" s="279"/>
      <c r="BY51" s="279"/>
      <c r="BZ51" s="279"/>
      <c r="CA51" s="279"/>
      <c r="CB51" s="279"/>
      <c r="CC51" s="279"/>
      <c r="CD51" s="279"/>
      <c r="CE51" s="279"/>
      <c r="CF51" s="279"/>
      <c r="CG51" s="279"/>
      <c r="CH51" s="279"/>
      <c r="CI51" s="279"/>
      <c r="CJ51" s="279"/>
      <c r="CK51" s="279"/>
      <c r="CL51" s="279"/>
      <c r="CM51" s="279"/>
      <c r="CN51" s="279"/>
      <c r="CO51" s="279"/>
      <c r="CP51" s="279"/>
      <c r="CQ51" s="279"/>
      <c r="CR51" s="279"/>
      <c r="CS51" s="279"/>
      <c r="CT51" s="279"/>
      <c r="CU51" s="279"/>
      <c r="CV51" s="279"/>
      <c r="CW51" s="279"/>
      <c r="CX51" s="27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9"/>
      <c r="DQ51" s="279"/>
      <c r="DR51" s="279"/>
      <c r="DS51" s="279"/>
      <c r="DT51" s="279"/>
      <c r="DU51" s="279"/>
      <c r="DV51" s="279"/>
      <c r="DW51" s="279"/>
      <c r="DX51" s="279"/>
      <c r="DY51" s="279"/>
      <c r="DZ51" s="279"/>
      <c r="EA51" s="279"/>
      <c r="EB51" s="279"/>
      <c r="EC51" s="279"/>
      <c r="ED51" s="279"/>
      <c r="EE51" s="279"/>
      <c r="EF51" s="279"/>
      <c r="EG51" s="279"/>
      <c r="EH51" s="279"/>
      <c r="EI51" s="279"/>
      <c r="EJ51" s="279"/>
      <c r="EK51" s="279"/>
      <c r="EL51" s="279"/>
      <c r="EM51" s="279"/>
      <c r="EN51" s="279"/>
      <c r="EO51" s="279"/>
      <c r="EP51" s="279"/>
      <c r="EQ51" s="279"/>
      <c r="ER51" s="279"/>
      <c r="ES51" s="279"/>
      <c r="ET51" s="279"/>
      <c r="EU51" s="279"/>
      <c r="EV51" s="279"/>
      <c r="EW51" s="279"/>
      <c r="EX51" s="279"/>
      <c r="EY51" s="279"/>
      <c r="EZ51" s="279"/>
      <c r="FA51" s="279"/>
      <c r="FB51" s="279"/>
      <c r="FC51" s="279"/>
      <c r="FD51" s="279"/>
      <c r="FE51" s="279"/>
      <c r="FF51" s="279"/>
      <c r="FG51" s="279"/>
      <c r="FH51" s="279"/>
      <c r="FI51" s="279"/>
      <c r="FJ51" s="279"/>
      <c r="FK51" s="279"/>
      <c r="FL51" s="279"/>
      <c r="FM51" s="279"/>
      <c r="FN51" s="279"/>
      <c r="FO51" s="279"/>
      <c r="FP51" s="279"/>
      <c r="FQ51" s="279"/>
      <c r="FR51" s="279"/>
      <c r="FS51" s="279"/>
      <c r="FT51" s="279"/>
      <c r="FU51" s="279"/>
      <c r="FV51" s="279"/>
      <c r="FW51" s="279"/>
      <c r="FX51" s="279"/>
      <c r="FY51" s="279"/>
      <c r="FZ51" s="279"/>
      <c r="GA51" s="279"/>
      <c r="GB51" s="279"/>
      <c r="GC51" s="279"/>
      <c r="GD51" s="279"/>
      <c r="GE51" s="279"/>
      <c r="GF51" s="279"/>
      <c r="GG51" s="279"/>
      <c r="GH51" s="279"/>
      <c r="GI51" s="279"/>
      <c r="GJ51" s="279"/>
      <c r="GK51" s="279"/>
      <c r="GL51" s="279"/>
      <c r="GM51" s="279"/>
      <c r="GN51" s="279"/>
      <c r="GO51" s="279"/>
      <c r="GP51" s="279"/>
      <c r="GQ51" s="279"/>
      <c r="GR51" s="279"/>
      <c r="GS51" s="279"/>
      <c r="GT51" s="279"/>
      <c r="GU51" s="279"/>
      <c r="GV51" s="279"/>
      <c r="GW51" s="279"/>
      <c r="GX51" s="279"/>
      <c r="GY51" s="279"/>
      <c r="GZ51" s="279"/>
      <c r="HA51" s="279"/>
      <c r="HB51" s="279"/>
      <c r="HC51" s="279"/>
      <c r="HD51" s="279"/>
      <c r="HE51" s="279"/>
      <c r="HF51" s="279"/>
      <c r="HG51" s="279"/>
      <c r="HH51" s="279"/>
      <c r="HI51" s="279"/>
      <c r="HJ51" s="279"/>
      <c r="HK51" s="279"/>
      <c r="HL51" s="279"/>
      <c r="HM51" s="279"/>
      <c r="HN51" s="279"/>
      <c r="HO51" s="279"/>
      <c r="HP51" s="279"/>
      <c r="HQ51" s="279"/>
      <c r="HR51" s="279"/>
      <c r="HS51" s="279"/>
      <c r="HT51" s="279"/>
      <c r="HU51" s="279"/>
      <c r="HV51" s="279"/>
      <c r="HW51" s="279"/>
      <c r="HX51" s="279"/>
      <c r="HY51" s="279"/>
      <c r="HZ51" s="279"/>
      <c r="IA51" s="279"/>
      <c r="IB51" s="279"/>
      <c r="IC51" s="279"/>
      <c r="ID51" s="279"/>
      <c r="IE51" s="279"/>
      <c r="IF51" s="279"/>
      <c r="IG51" s="279"/>
      <c r="IH51" s="279"/>
      <c r="II51" s="279"/>
      <c r="IJ51" s="279"/>
      <c r="IK51" s="279"/>
      <c r="IL51" s="279"/>
      <c r="IM51" s="279"/>
      <c r="IN51" s="279"/>
    </row>
    <row r="52" s="254" customFormat="1" ht="23.1" customHeight="1" spans="1:248">
      <c r="A52" s="87" t="s">
        <v>111</v>
      </c>
      <c r="B52" s="87" t="s">
        <v>112</v>
      </c>
      <c r="C52" s="134">
        <v>50</v>
      </c>
      <c r="D52" s="87" t="s">
        <v>133</v>
      </c>
      <c r="E52" s="84" t="s">
        <v>131</v>
      </c>
      <c r="F52" s="84" t="s">
        <v>146</v>
      </c>
      <c r="G52" s="84">
        <v>10000</v>
      </c>
      <c r="H52" s="84"/>
      <c r="I52" s="84"/>
      <c r="J52" s="84">
        <v>10000</v>
      </c>
      <c r="K52" s="84"/>
      <c r="L52" s="84"/>
      <c r="M52" s="84"/>
      <c r="N52" s="84"/>
      <c r="O52" s="84"/>
      <c r="P52" s="84">
        <v>0</v>
      </c>
      <c r="Q52" s="84"/>
      <c r="R52" s="134"/>
      <c r="S52" s="134"/>
      <c r="T52" s="134"/>
      <c r="U52" s="134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  <c r="BT52" s="279"/>
      <c r="BU52" s="279"/>
      <c r="BV52" s="279"/>
      <c r="BW52" s="279"/>
      <c r="BX52" s="279"/>
      <c r="BY52" s="279"/>
      <c r="BZ52" s="279"/>
      <c r="CA52" s="279"/>
      <c r="CB52" s="279"/>
      <c r="CC52" s="279"/>
      <c r="CD52" s="279"/>
      <c r="CE52" s="279"/>
      <c r="CF52" s="279"/>
      <c r="CG52" s="279"/>
      <c r="CH52" s="279"/>
      <c r="CI52" s="279"/>
      <c r="CJ52" s="279"/>
      <c r="CK52" s="279"/>
      <c r="CL52" s="279"/>
      <c r="CM52" s="279"/>
      <c r="CN52" s="279"/>
      <c r="CO52" s="279"/>
      <c r="CP52" s="279"/>
      <c r="CQ52" s="279"/>
      <c r="CR52" s="279"/>
      <c r="CS52" s="279"/>
      <c r="CT52" s="279"/>
      <c r="CU52" s="279"/>
      <c r="CV52" s="279"/>
      <c r="CW52" s="279"/>
      <c r="CX52" s="279"/>
      <c r="CY52" s="279"/>
      <c r="CZ52" s="279"/>
      <c r="DA52" s="279"/>
      <c r="DB52" s="279"/>
      <c r="DC52" s="279"/>
      <c r="DD52" s="279"/>
      <c r="DE52" s="279"/>
      <c r="DF52" s="279"/>
      <c r="DG52" s="279"/>
      <c r="DH52" s="279"/>
      <c r="DI52" s="279"/>
      <c r="DJ52" s="279"/>
      <c r="DK52" s="279"/>
      <c r="DL52" s="279"/>
      <c r="DM52" s="279"/>
      <c r="DN52" s="279"/>
      <c r="DO52" s="279"/>
      <c r="DP52" s="279"/>
      <c r="DQ52" s="279"/>
      <c r="DR52" s="279"/>
      <c r="DS52" s="279"/>
      <c r="DT52" s="279"/>
      <c r="DU52" s="279"/>
      <c r="DV52" s="279"/>
      <c r="DW52" s="279"/>
      <c r="DX52" s="279"/>
      <c r="DY52" s="279"/>
      <c r="DZ52" s="279"/>
      <c r="EA52" s="279"/>
      <c r="EB52" s="279"/>
      <c r="EC52" s="279"/>
      <c r="ED52" s="279"/>
      <c r="EE52" s="279"/>
      <c r="EF52" s="279"/>
      <c r="EG52" s="279"/>
      <c r="EH52" s="279"/>
      <c r="EI52" s="279"/>
      <c r="EJ52" s="279"/>
      <c r="EK52" s="279"/>
      <c r="EL52" s="279"/>
      <c r="EM52" s="279"/>
      <c r="EN52" s="279"/>
      <c r="EO52" s="279"/>
      <c r="EP52" s="279"/>
      <c r="EQ52" s="279"/>
      <c r="ER52" s="279"/>
      <c r="ES52" s="279"/>
      <c r="ET52" s="279"/>
      <c r="EU52" s="279"/>
      <c r="EV52" s="279"/>
      <c r="EW52" s="279"/>
      <c r="EX52" s="279"/>
      <c r="EY52" s="279"/>
      <c r="EZ52" s="279"/>
      <c r="FA52" s="279"/>
      <c r="FB52" s="279"/>
      <c r="FC52" s="279"/>
      <c r="FD52" s="279"/>
      <c r="FE52" s="279"/>
      <c r="FF52" s="279"/>
      <c r="FG52" s="279"/>
      <c r="FH52" s="279"/>
      <c r="FI52" s="279"/>
      <c r="FJ52" s="279"/>
      <c r="FK52" s="279"/>
      <c r="FL52" s="279"/>
      <c r="FM52" s="279"/>
      <c r="FN52" s="279"/>
      <c r="FO52" s="279"/>
      <c r="FP52" s="279"/>
      <c r="FQ52" s="279"/>
      <c r="FR52" s="279"/>
      <c r="FS52" s="279"/>
      <c r="FT52" s="279"/>
      <c r="FU52" s="279"/>
      <c r="FV52" s="279"/>
      <c r="FW52" s="279"/>
      <c r="FX52" s="279"/>
      <c r="FY52" s="279"/>
      <c r="FZ52" s="279"/>
      <c r="GA52" s="279"/>
      <c r="GB52" s="279"/>
      <c r="GC52" s="279"/>
      <c r="GD52" s="279"/>
      <c r="GE52" s="279"/>
      <c r="GF52" s="279"/>
      <c r="GG52" s="279"/>
      <c r="GH52" s="279"/>
      <c r="GI52" s="279"/>
      <c r="GJ52" s="279"/>
      <c r="GK52" s="279"/>
      <c r="GL52" s="279"/>
      <c r="GM52" s="279"/>
      <c r="GN52" s="279"/>
      <c r="GO52" s="279"/>
      <c r="GP52" s="279"/>
      <c r="GQ52" s="279"/>
      <c r="GR52" s="279"/>
      <c r="GS52" s="279"/>
      <c r="GT52" s="279"/>
      <c r="GU52" s="279"/>
      <c r="GV52" s="279"/>
      <c r="GW52" s="279"/>
      <c r="GX52" s="279"/>
      <c r="GY52" s="279"/>
      <c r="GZ52" s="279"/>
      <c r="HA52" s="279"/>
      <c r="HB52" s="279"/>
      <c r="HC52" s="279"/>
      <c r="HD52" s="279"/>
      <c r="HE52" s="279"/>
      <c r="HF52" s="279"/>
      <c r="HG52" s="279"/>
      <c r="HH52" s="279"/>
      <c r="HI52" s="279"/>
      <c r="HJ52" s="279"/>
      <c r="HK52" s="279"/>
      <c r="HL52" s="279"/>
      <c r="HM52" s="279"/>
      <c r="HN52" s="279"/>
      <c r="HO52" s="279"/>
      <c r="HP52" s="279"/>
      <c r="HQ52" s="279"/>
      <c r="HR52" s="279"/>
      <c r="HS52" s="279"/>
      <c r="HT52" s="279"/>
      <c r="HU52" s="279"/>
      <c r="HV52" s="279"/>
      <c r="HW52" s="279"/>
      <c r="HX52" s="279"/>
      <c r="HY52" s="279"/>
      <c r="HZ52" s="279"/>
      <c r="IA52" s="279"/>
      <c r="IB52" s="279"/>
      <c r="IC52" s="279"/>
      <c r="ID52" s="279"/>
      <c r="IE52" s="279"/>
      <c r="IF52" s="279"/>
      <c r="IG52" s="279"/>
      <c r="IH52" s="279"/>
      <c r="II52" s="279"/>
      <c r="IJ52" s="279"/>
      <c r="IK52" s="279"/>
      <c r="IL52" s="279"/>
      <c r="IM52" s="279"/>
      <c r="IN52" s="279"/>
    </row>
    <row r="53" s="254" customFormat="1" ht="23.1" customHeight="1" spans="1:248">
      <c r="A53" s="87"/>
      <c r="B53" s="87"/>
      <c r="C53" s="134"/>
      <c r="D53" s="87" t="s">
        <v>134</v>
      </c>
      <c r="E53" s="84" t="s">
        <v>102</v>
      </c>
      <c r="F53" s="84">
        <f>G53</f>
        <v>122721.46</v>
      </c>
      <c r="G53" s="84">
        <f>SUM(G54:G59)</f>
        <v>122721.46</v>
      </c>
      <c r="H53" s="84">
        <f>SUM(H54:H59)</f>
        <v>97721.46</v>
      </c>
      <c r="I53" s="84">
        <f>SUM(I54:I59)</f>
        <v>10000</v>
      </c>
      <c r="J53" s="84">
        <f>SUM(J54:J59)</f>
        <v>15000</v>
      </c>
      <c r="K53" s="84"/>
      <c r="L53" s="84"/>
      <c r="M53" s="84"/>
      <c r="N53" s="84"/>
      <c r="O53" s="84"/>
      <c r="P53" s="84"/>
      <c r="Q53" s="84"/>
      <c r="R53" s="134"/>
      <c r="S53" s="134"/>
      <c r="T53" s="134"/>
      <c r="U53" s="134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279"/>
      <c r="BV53" s="279"/>
      <c r="BW53" s="279"/>
      <c r="BX53" s="279"/>
      <c r="BY53" s="279"/>
      <c r="BZ53" s="279"/>
      <c r="CA53" s="279"/>
      <c r="CB53" s="279"/>
      <c r="CC53" s="279"/>
      <c r="CD53" s="279"/>
      <c r="CE53" s="279"/>
      <c r="CF53" s="279"/>
      <c r="CG53" s="279"/>
      <c r="CH53" s="279"/>
      <c r="CI53" s="279"/>
      <c r="CJ53" s="279"/>
      <c r="CK53" s="279"/>
      <c r="CL53" s="279"/>
      <c r="CM53" s="279"/>
      <c r="CN53" s="279"/>
      <c r="CO53" s="279"/>
      <c r="CP53" s="279"/>
      <c r="CQ53" s="279"/>
      <c r="CR53" s="279"/>
      <c r="CS53" s="279"/>
      <c r="CT53" s="279"/>
      <c r="CU53" s="279"/>
      <c r="CV53" s="279"/>
      <c r="CW53" s="279"/>
      <c r="CX53" s="279"/>
      <c r="CY53" s="279"/>
      <c r="CZ53" s="279"/>
      <c r="DA53" s="279"/>
      <c r="DB53" s="279"/>
      <c r="DC53" s="279"/>
      <c r="DD53" s="279"/>
      <c r="DE53" s="279"/>
      <c r="DF53" s="279"/>
      <c r="DG53" s="279"/>
      <c r="DH53" s="279"/>
      <c r="DI53" s="279"/>
      <c r="DJ53" s="279"/>
      <c r="DK53" s="279"/>
      <c r="DL53" s="279"/>
      <c r="DM53" s="279"/>
      <c r="DN53" s="279"/>
      <c r="DO53" s="279"/>
      <c r="DP53" s="279"/>
      <c r="DQ53" s="279"/>
      <c r="DR53" s="279"/>
      <c r="DS53" s="279"/>
      <c r="DT53" s="279"/>
      <c r="DU53" s="279"/>
      <c r="DV53" s="279"/>
      <c r="DW53" s="279"/>
      <c r="DX53" s="279"/>
      <c r="DY53" s="279"/>
      <c r="DZ53" s="279"/>
      <c r="EA53" s="279"/>
      <c r="EB53" s="279"/>
      <c r="EC53" s="279"/>
      <c r="ED53" s="279"/>
      <c r="EE53" s="279"/>
      <c r="EF53" s="279"/>
      <c r="EG53" s="279"/>
      <c r="EH53" s="279"/>
      <c r="EI53" s="279"/>
      <c r="EJ53" s="279"/>
      <c r="EK53" s="279"/>
      <c r="EL53" s="279"/>
      <c r="EM53" s="279"/>
      <c r="EN53" s="279"/>
      <c r="EO53" s="279"/>
      <c r="EP53" s="279"/>
      <c r="EQ53" s="279"/>
      <c r="ER53" s="279"/>
      <c r="ES53" s="279"/>
      <c r="ET53" s="279"/>
      <c r="EU53" s="279"/>
      <c r="EV53" s="279"/>
      <c r="EW53" s="279"/>
      <c r="EX53" s="279"/>
      <c r="EY53" s="279"/>
      <c r="EZ53" s="279"/>
      <c r="FA53" s="279"/>
      <c r="FB53" s="279"/>
      <c r="FC53" s="279"/>
      <c r="FD53" s="279"/>
      <c r="FE53" s="279"/>
      <c r="FF53" s="279"/>
      <c r="FG53" s="279"/>
      <c r="FH53" s="279"/>
      <c r="FI53" s="279"/>
      <c r="FJ53" s="279"/>
      <c r="FK53" s="279"/>
      <c r="FL53" s="279"/>
      <c r="FM53" s="279"/>
      <c r="FN53" s="279"/>
      <c r="FO53" s="279"/>
      <c r="FP53" s="279"/>
      <c r="FQ53" s="279"/>
      <c r="FR53" s="279"/>
      <c r="FS53" s="279"/>
      <c r="FT53" s="279"/>
      <c r="FU53" s="279"/>
      <c r="FV53" s="279"/>
      <c r="FW53" s="279"/>
      <c r="FX53" s="279"/>
      <c r="FY53" s="279"/>
      <c r="FZ53" s="279"/>
      <c r="GA53" s="279"/>
      <c r="GB53" s="279"/>
      <c r="GC53" s="279"/>
      <c r="GD53" s="279"/>
      <c r="GE53" s="279"/>
      <c r="GF53" s="279"/>
      <c r="GG53" s="279"/>
      <c r="GH53" s="279"/>
      <c r="GI53" s="279"/>
      <c r="GJ53" s="279"/>
      <c r="GK53" s="279"/>
      <c r="GL53" s="279"/>
      <c r="GM53" s="279"/>
      <c r="GN53" s="279"/>
      <c r="GO53" s="279"/>
      <c r="GP53" s="279"/>
      <c r="GQ53" s="279"/>
      <c r="GR53" s="279"/>
      <c r="GS53" s="279"/>
      <c r="GT53" s="279"/>
      <c r="GU53" s="279"/>
      <c r="GV53" s="279"/>
      <c r="GW53" s="279"/>
      <c r="GX53" s="279"/>
      <c r="GY53" s="279"/>
      <c r="GZ53" s="279"/>
      <c r="HA53" s="279"/>
      <c r="HB53" s="279"/>
      <c r="HC53" s="279"/>
      <c r="HD53" s="279"/>
      <c r="HE53" s="279"/>
      <c r="HF53" s="279"/>
      <c r="HG53" s="279"/>
      <c r="HH53" s="279"/>
      <c r="HI53" s="279"/>
      <c r="HJ53" s="279"/>
      <c r="HK53" s="279"/>
      <c r="HL53" s="279"/>
      <c r="HM53" s="279"/>
      <c r="HN53" s="279"/>
      <c r="HO53" s="279"/>
      <c r="HP53" s="279"/>
      <c r="HQ53" s="279"/>
      <c r="HR53" s="279"/>
      <c r="HS53" s="279"/>
      <c r="HT53" s="279"/>
      <c r="HU53" s="279"/>
      <c r="HV53" s="279"/>
      <c r="HW53" s="279"/>
      <c r="HX53" s="279"/>
      <c r="HY53" s="279"/>
      <c r="HZ53" s="279"/>
      <c r="IA53" s="279"/>
      <c r="IB53" s="279"/>
      <c r="IC53" s="279"/>
      <c r="ID53" s="279"/>
      <c r="IE53" s="279"/>
      <c r="IF53" s="279"/>
      <c r="IG53" s="279"/>
      <c r="IH53" s="279"/>
      <c r="II53" s="279"/>
      <c r="IJ53" s="279"/>
      <c r="IK53" s="279"/>
      <c r="IL53" s="279"/>
      <c r="IM53" s="279"/>
      <c r="IN53" s="279"/>
    </row>
    <row r="54" s="254" customFormat="1" ht="23.1" customHeight="1" spans="1:248">
      <c r="A54" s="87" t="s">
        <v>111</v>
      </c>
      <c r="B54" s="87" t="s">
        <v>112</v>
      </c>
      <c r="C54" s="134">
        <v>50</v>
      </c>
      <c r="D54" s="87" t="s">
        <v>134</v>
      </c>
      <c r="E54" s="84" t="s">
        <v>131</v>
      </c>
      <c r="F54" s="84" t="s">
        <v>154</v>
      </c>
      <c r="G54" s="84">
        <v>40368</v>
      </c>
      <c r="H54" s="84">
        <v>40368</v>
      </c>
      <c r="I54" s="84"/>
      <c r="J54" s="84"/>
      <c r="K54" s="84"/>
      <c r="L54" s="84"/>
      <c r="M54" s="84"/>
      <c r="N54" s="84"/>
      <c r="O54" s="84"/>
      <c r="P54" s="84">
        <v>0</v>
      </c>
      <c r="Q54" s="84"/>
      <c r="R54" s="134"/>
      <c r="S54" s="134"/>
      <c r="T54" s="134"/>
      <c r="U54" s="134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  <c r="CF54" s="279"/>
      <c r="CG54" s="279"/>
      <c r="CH54" s="279"/>
      <c r="CI54" s="279"/>
      <c r="CJ54" s="279"/>
      <c r="CK54" s="279"/>
      <c r="CL54" s="279"/>
      <c r="CM54" s="279"/>
      <c r="CN54" s="279"/>
      <c r="CO54" s="279"/>
      <c r="CP54" s="279"/>
      <c r="CQ54" s="279"/>
      <c r="CR54" s="279"/>
      <c r="CS54" s="279"/>
      <c r="CT54" s="279"/>
      <c r="CU54" s="279"/>
      <c r="CV54" s="279"/>
      <c r="CW54" s="279"/>
      <c r="CX54" s="279"/>
      <c r="CY54" s="279"/>
      <c r="CZ54" s="279"/>
      <c r="DA54" s="279"/>
      <c r="DB54" s="279"/>
      <c r="DC54" s="279"/>
      <c r="DD54" s="279"/>
      <c r="DE54" s="279"/>
      <c r="DF54" s="279"/>
      <c r="DG54" s="279"/>
      <c r="DH54" s="279"/>
      <c r="DI54" s="279"/>
      <c r="DJ54" s="279"/>
      <c r="DK54" s="279"/>
      <c r="DL54" s="279"/>
      <c r="DM54" s="279"/>
      <c r="DN54" s="279"/>
      <c r="DO54" s="279"/>
      <c r="DP54" s="279"/>
      <c r="DQ54" s="279"/>
      <c r="DR54" s="279"/>
      <c r="DS54" s="279"/>
      <c r="DT54" s="279"/>
      <c r="DU54" s="279"/>
      <c r="DV54" s="279"/>
      <c r="DW54" s="279"/>
      <c r="DX54" s="279"/>
      <c r="DY54" s="279"/>
      <c r="DZ54" s="279"/>
      <c r="EA54" s="279"/>
      <c r="EB54" s="279"/>
      <c r="EC54" s="279"/>
      <c r="ED54" s="279"/>
      <c r="EE54" s="279"/>
      <c r="EF54" s="279"/>
      <c r="EG54" s="279"/>
      <c r="EH54" s="279"/>
      <c r="EI54" s="279"/>
      <c r="EJ54" s="279"/>
      <c r="EK54" s="279"/>
      <c r="EL54" s="279"/>
      <c r="EM54" s="279"/>
      <c r="EN54" s="279"/>
      <c r="EO54" s="279"/>
      <c r="EP54" s="279"/>
      <c r="EQ54" s="279"/>
      <c r="ER54" s="279"/>
      <c r="ES54" s="279"/>
      <c r="ET54" s="279"/>
      <c r="EU54" s="279"/>
      <c r="EV54" s="279"/>
      <c r="EW54" s="279"/>
      <c r="EX54" s="279"/>
      <c r="EY54" s="279"/>
      <c r="EZ54" s="279"/>
      <c r="FA54" s="279"/>
      <c r="FB54" s="279"/>
      <c r="FC54" s="279"/>
      <c r="FD54" s="279"/>
      <c r="FE54" s="279"/>
      <c r="FF54" s="279"/>
      <c r="FG54" s="279"/>
      <c r="FH54" s="279"/>
      <c r="FI54" s="279"/>
      <c r="FJ54" s="279"/>
      <c r="FK54" s="279"/>
      <c r="FL54" s="279"/>
      <c r="FM54" s="279"/>
      <c r="FN54" s="279"/>
      <c r="FO54" s="279"/>
      <c r="FP54" s="279"/>
      <c r="FQ54" s="279"/>
      <c r="FR54" s="279"/>
      <c r="FS54" s="279"/>
      <c r="FT54" s="279"/>
      <c r="FU54" s="279"/>
      <c r="FV54" s="279"/>
      <c r="FW54" s="279"/>
      <c r="FX54" s="279"/>
      <c r="FY54" s="279"/>
      <c r="FZ54" s="279"/>
      <c r="GA54" s="279"/>
      <c r="GB54" s="279"/>
      <c r="GC54" s="279"/>
      <c r="GD54" s="279"/>
      <c r="GE54" s="279"/>
      <c r="GF54" s="279"/>
      <c r="GG54" s="279"/>
      <c r="GH54" s="279"/>
      <c r="GI54" s="279"/>
      <c r="GJ54" s="279"/>
      <c r="GK54" s="279"/>
      <c r="GL54" s="279"/>
      <c r="GM54" s="279"/>
      <c r="GN54" s="279"/>
      <c r="GO54" s="279"/>
      <c r="GP54" s="279"/>
      <c r="GQ54" s="279"/>
      <c r="GR54" s="279"/>
      <c r="GS54" s="279"/>
      <c r="GT54" s="279"/>
      <c r="GU54" s="279"/>
      <c r="GV54" s="279"/>
      <c r="GW54" s="279"/>
      <c r="GX54" s="279"/>
      <c r="GY54" s="279"/>
      <c r="GZ54" s="279"/>
      <c r="HA54" s="279"/>
      <c r="HB54" s="279"/>
      <c r="HC54" s="279"/>
      <c r="HD54" s="279"/>
      <c r="HE54" s="279"/>
      <c r="HF54" s="279"/>
      <c r="HG54" s="279"/>
      <c r="HH54" s="279"/>
      <c r="HI54" s="279"/>
      <c r="HJ54" s="279"/>
      <c r="HK54" s="279"/>
      <c r="HL54" s="279"/>
      <c r="HM54" s="279"/>
      <c r="HN54" s="279"/>
      <c r="HO54" s="279"/>
      <c r="HP54" s="279"/>
      <c r="HQ54" s="279"/>
      <c r="HR54" s="279"/>
      <c r="HS54" s="279"/>
      <c r="HT54" s="279"/>
      <c r="HU54" s="279"/>
      <c r="HV54" s="279"/>
      <c r="HW54" s="279"/>
      <c r="HX54" s="279"/>
      <c r="HY54" s="279"/>
      <c r="HZ54" s="279"/>
      <c r="IA54" s="279"/>
      <c r="IB54" s="279"/>
      <c r="IC54" s="279"/>
      <c r="ID54" s="279"/>
      <c r="IE54" s="279"/>
      <c r="IF54" s="279"/>
      <c r="IG54" s="279"/>
      <c r="IH54" s="279"/>
      <c r="II54" s="279"/>
      <c r="IJ54" s="279"/>
      <c r="IK54" s="279"/>
      <c r="IL54" s="279"/>
      <c r="IM54" s="279"/>
      <c r="IN54" s="279"/>
    </row>
    <row r="55" s="254" customFormat="1" ht="23.1" customHeight="1" spans="1:248">
      <c r="A55" s="87" t="s">
        <v>111</v>
      </c>
      <c r="B55" s="87" t="s">
        <v>112</v>
      </c>
      <c r="C55" s="134">
        <v>50</v>
      </c>
      <c r="D55" s="87" t="s">
        <v>134</v>
      </c>
      <c r="E55" s="84" t="s">
        <v>131</v>
      </c>
      <c r="F55" s="84" t="s">
        <v>158</v>
      </c>
      <c r="G55" s="84">
        <v>24691.86</v>
      </c>
      <c r="H55" s="84">
        <v>24691.86</v>
      </c>
      <c r="I55" s="84"/>
      <c r="J55" s="84"/>
      <c r="K55" s="84"/>
      <c r="L55" s="84"/>
      <c r="M55" s="84"/>
      <c r="N55" s="84"/>
      <c r="O55" s="84"/>
      <c r="P55" s="84">
        <v>0</v>
      </c>
      <c r="Q55" s="84"/>
      <c r="R55" s="134"/>
      <c r="S55" s="134"/>
      <c r="T55" s="134"/>
      <c r="U55" s="134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  <c r="BT55" s="279"/>
      <c r="BU55" s="279"/>
      <c r="BV55" s="279"/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79"/>
      <c r="CI55" s="279"/>
      <c r="CJ55" s="279"/>
      <c r="CK55" s="279"/>
      <c r="CL55" s="279"/>
      <c r="CM55" s="279"/>
      <c r="CN55" s="279"/>
      <c r="CO55" s="279"/>
      <c r="CP55" s="279"/>
      <c r="CQ55" s="279"/>
      <c r="CR55" s="279"/>
      <c r="CS55" s="279"/>
      <c r="CT55" s="279"/>
      <c r="CU55" s="279"/>
      <c r="CV55" s="279"/>
      <c r="CW55" s="279"/>
      <c r="CX55" s="279"/>
      <c r="CY55" s="279"/>
      <c r="CZ55" s="279"/>
      <c r="DA55" s="279"/>
      <c r="DB55" s="279"/>
      <c r="DC55" s="279"/>
      <c r="DD55" s="279"/>
      <c r="DE55" s="279"/>
      <c r="DF55" s="279"/>
      <c r="DG55" s="279"/>
      <c r="DH55" s="279"/>
      <c r="DI55" s="279"/>
      <c r="DJ55" s="279"/>
      <c r="DK55" s="279"/>
      <c r="DL55" s="279"/>
      <c r="DM55" s="279"/>
      <c r="DN55" s="279"/>
      <c r="DO55" s="279"/>
      <c r="DP55" s="279"/>
      <c r="DQ55" s="279"/>
      <c r="DR55" s="279"/>
      <c r="DS55" s="279"/>
      <c r="DT55" s="279"/>
      <c r="DU55" s="279"/>
      <c r="DV55" s="279"/>
      <c r="DW55" s="279"/>
      <c r="DX55" s="279"/>
      <c r="DY55" s="279"/>
      <c r="DZ55" s="279"/>
      <c r="EA55" s="279"/>
      <c r="EB55" s="279"/>
      <c r="EC55" s="279"/>
      <c r="ED55" s="279"/>
      <c r="EE55" s="279"/>
      <c r="EF55" s="279"/>
      <c r="EG55" s="279"/>
      <c r="EH55" s="279"/>
      <c r="EI55" s="279"/>
      <c r="EJ55" s="279"/>
      <c r="EK55" s="279"/>
      <c r="EL55" s="279"/>
      <c r="EM55" s="279"/>
      <c r="EN55" s="279"/>
      <c r="EO55" s="279"/>
      <c r="EP55" s="279"/>
      <c r="EQ55" s="279"/>
      <c r="ER55" s="279"/>
      <c r="ES55" s="279"/>
      <c r="ET55" s="279"/>
      <c r="EU55" s="279"/>
      <c r="EV55" s="279"/>
      <c r="EW55" s="279"/>
      <c r="EX55" s="279"/>
      <c r="EY55" s="279"/>
      <c r="EZ55" s="279"/>
      <c r="FA55" s="279"/>
      <c r="FB55" s="279"/>
      <c r="FC55" s="279"/>
      <c r="FD55" s="279"/>
      <c r="FE55" s="279"/>
      <c r="FF55" s="279"/>
      <c r="FG55" s="279"/>
      <c r="FH55" s="279"/>
      <c r="FI55" s="279"/>
      <c r="FJ55" s="279"/>
      <c r="FK55" s="279"/>
      <c r="FL55" s="279"/>
      <c r="FM55" s="279"/>
      <c r="FN55" s="279"/>
      <c r="FO55" s="279"/>
      <c r="FP55" s="279"/>
      <c r="FQ55" s="279"/>
      <c r="FR55" s="279"/>
      <c r="FS55" s="279"/>
      <c r="FT55" s="279"/>
      <c r="FU55" s="279"/>
      <c r="FV55" s="279"/>
      <c r="FW55" s="279"/>
      <c r="FX55" s="279"/>
      <c r="FY55" s="279"/>
      <c r="FZ55" s="279"/>
      <c r="GA55" s="279"/>
      <c r="GB55" s="279"/>
      <c r="GC55" s="279"/>
      <c r="GD55" s="279"/>
      <c r="GE55" s="279"/>
      <c r="GF55" s="279"/>
      <c r="GG55" s="279"/>
      <c r="GH55" s="279"/>
      <c r="GI55" s="279"/>
      <c r="GJ55" s="279"/>
      <c r="GK55" s="279"/>
      <c r="GL55" s="279"/>
      <c r="GM55" s="279"/>
      <c r="GN55" s="279"/>
      <c r="GO55" s="279"/>
      <c r="GP55" s="279"/>
      <c r="GQ55" s="279"/>
      <c r="GR55" s="279"/>
      <c r="GS55" s="279"/>
      <c r="GT55" s="279"/>
      <c r="GU55" s="279"/>
      <c r="GV55" s="279"/>
      <c r="GW55" s="279"/>
      <c r="GX55" s="279"/>
      <c r="GY55" s="279"/>
      <c r="GZ55" s="279"/>
      <c r="HA55" s="279"/>
      <c r="HB55" s="279"/>
      <c r="HC55" s="279"/>
      <c r="HD55" s="279"/>
      <c r="HE55" s="279"/>
      <c r="HF55" s="279"/>
      <c r="HG55" s="279"/>
      <c r="HH55" s="279"/>
      <c r="HI55" s="279"/>
      <c r="HJ55" s="279"/>
      <c r="HK55" s="279"/>
      <c r="HL55" s="279"/>
      <c r="HM55" s="279"/>
      <c r="HN55" s="279"/>
      <c r="HO55" s="279"/>
      <c r="HP55" s="279"/>
      <c r="HQ55" s="279"/>
      <c r="HR55" s="279"/>
      <c r="HS55" s="279"/>
      <c r="HT55" s="279"/>
      <c r="HU55" s="279"/>
      <c r="HV55" s="279"/>
      <c r="HW55" s="279"/>
      <c r="HX55" s="279"/>
      <c r="HY55" s="279"/>
      <c r="HZ55" s="279"/>
      <c r="IA55" s="279"/>
      <c r="IB55" s="279"/>
      <c r="IC55" s="279"/>
      <c r="ID55" s="279"/>
      <c r="IE55" s="279"/>
      <c r="IF55" s="279"/>
      <c r="IG55" s="279"/>
      <c r="IH55" s="279"/>
      <c r="II55" s="279"/>
      <c r="IJ55" s="279"/>
      <c r="IK55" s="279"/>
      <c r="IL55" s="279"/>
      <c r="IM55" s="279"/>
      <c r="IN55" s="279"/>
    </row>
    <row r="56" s="254" customFormat="1" ht="23.1" customHeight="1" spans="1:248">
      <c r="A56" s="87" t="s">
        <v>111</v>
      </c>
      <c r="B56" s="87" t="s">
        <v>112</v>
      </c>
      <c r="C56" s="134">
        <v>50</v>
      </c>
      <c r="D56" s="87" t="s">
        <v>134</v>
      </c>
      <c r="E56" s="84" t="s">
        <v>131</v>
      </c>
      <c r="F56" s="84" t="s">
        <v>173</v>
      </c>
      <c r="G56" s="84">
        <v>23136</v>
      </c>
      <c r="H56" s="84">
        <v>23136</v>
      </c>
      <c r="I56" s="84"/>
      <c r="J56" s="84"/>
      <c r="K56" s="84"/>
      <c r="L56" s="84"/>
      <c r="M56" s="84"/>
      <c r="N56" s="84"/>
      <c r="O56" s="84"/>
      <c r="P56" s="84">
        <v>0</v>
      </c>
      <c r="Q56" s="84"/>
      <c r="R56" s="134"/>
      <c r="S56" s="134"/>
      <c r="T56" s="134"/>
      <c r="U56" s="134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79"/>
      <c r="CI56" s="279"/>
      <c r="CJ56" s="279"/>
      <c r="CK56" s="279"/>
      <c r="CL56" s="279"/>
      <c r="CM56" s="279"/>
      <c r="CN56" s="279"/>
      <c r="CO56" s="279"/>
      <c r="CP56" s="279"/>
      <c r="CQ56" s="279"/>
      <c r="CR56" s="279"/>
      <c r="CS56" s="279"/>
      <c r="CT56" s="279"/>
      <c r="CU56" s="279"/>
      <c r="CV56" s="279"/>
      <c r="CW56" s="279"/>
      <c r="CX56" s="279"/>
      <c r="CY56" s="279"/>
      <c r="CZ56" s="279"/>
      <c r="DA56" s="279"/>
      <c r="DB56" s="279"/>
      <c r="DC56" s="279"/>
      <c r="DD56" s="279"/>
      <c r="DE56" s="279"/>
      <c r="DF56" s="279"/>
      <c r="DG56" s="279"/>
      <c r="DH56" s="279"/>
      <c r="DI56" s="279"/>
      <c r="DJ56" s="279"/>
      <c r="DK56" s="279"/>
      <c r="DL56" s="279"/>
      <c r="DM56" s="279"/>
      <c r="DN56" s="279"/>
      <c r="DO56" s="279"/>
      <c r="DP56" s="279"/>
      <c r="DQ56" s="279"/>
      <c r="DR56" s="279"/>
      <c r="DS56" s="279"/>
      <c r="DT56" s="279"/>
      <c r="DU56" s="279"/>
      <c r="DV56" s="279"/>
      <c r="DW56" s="279"/>
      <c r="DX56" s="279"/>
      <c r="DY56" s="279"/>
      <c r="DZ56" s="279"/>
      <c r="EA56" s="279"/>
      <c r="EB56" s="279"/>
      <c r="EC56" s="279"/>
      <c r="ED56" s="279"/>
      <c r="EE56" s="279"/>
      <c r="EF56" s="279"/>
      <c r="EG56" s="279"/>
      <c r="EH56" s="279"/>
      <c r="EI56" s="279"/>
      <c r="EJ56" s="279"/>
      <c r="EK56" s="279"/>
      <c r="EL56" s="279"/>
      <c r="EM56" s="279"/>
      <c r="EN56" s="279"/>
      <c r="EO56" s="279"/>
      <c r="EP56" s="279"/>
      <c r="EQ56" s="279"/>
      <c r="ER56" s="279"/>
      <c r="ES56" s="279"/>
      <c r="ET56" s="279"/>
      <c r="EU56" s="279"/>
      <c r="EV56" s="279"/>
      <c r="EW56" s="279"/>
      <c r="EX56" s="279"/>
      <c r="EY56" s="279"/>
      <c r="EZ56" s="279"/>
      <c r="FA56" s="279"/>
      <c r="FB56" s="279"/>
      <c r="FC56" s="279"/>
      <c r="FD56" s="279"/>
      <c r="FE56" s="279"/>
      <c r="FF56" s="279"/>
      <c r="FG56" s="279"/>
      <c r="FH56" s="279"/>
      <c r="FI56" s="279"/>
      <c r="FJ56" s="279"/>
      <c r="FK56" s="279"/>
      <c r="FL56" s="279"/>
      <c r="FM56" s="279"/>
      <c r="FN56" s="279"/>
      <c r="FO56" s="279"/>
      <c r="FP56" s="279"/>
      <c r="FQ56" s="279"/>
      <c r="FR56" s="279"/>
      <c r="FS56" s="279"/>
      <c r="FT56" s="279"/>
      <c r="FU56" s="279"/>
      <c r="FV56" s="279"/>
      <c r="FW56" s="279"/>
      <c r="FX56" s="279"/>
      <c r="FY56" s="279"/>
      <c r="FZ56" s="279"/>
      <c r="GA56" s="279"/>
      <c r="GB56" s="279"/>
      <c r="GC56" s="279"/>
      <c r="GD56" s="279"/>
      <c r="GE56" s="279"/>
      <c r="GF56" s="279"/>
      <c r="GG56" s="279"/>
      <c r="GH56" s="279"/>
      <c r="GI56" s="279"/>
      <c r="GJ56" s="279"/>
      <c r="GK56" s="279"/>
      <c r="GL56" s="279"/>
      <c r="GM56" s="279"/>
      <c r="GN56" s="279"/>
      <c r="GO56" s="279"/>
      <c r="GP56" s="279"/>
      <c r="GQ56" s="279"/>
      <c r="GR56" s="279"/>
      <c r="GS56" s="279"/>
      <c r="GT56" s="279"/>
      <c r="GU56" s="279"/>
      <c r="GV56" s="279"/>
      <c r="GW56" s="279"/>
      <c r="GX56" s="279"/>
      <c r="GY56" s="279"/>
      <c r="GZ56" s="279"/>
      <c r="HA56" s="279"/>
      <c r="HB56" s="279"/>
      <c r="HC56" s="279"/>
      <c r="HD56" s="279"/>
      <c r="HE56" s="279"/>
      <c r="HF56" s="279"/>
      <c r="HG56" s="279"/>
      <c r="HH56" s="279"/>
      <c r="HI56" s="279"/>
      <c r="HJ56" s="279"/>
      <c r="HK56" s="279"/>
      <c r="HL56" s="279"/>
      <c r="HM56" s="279"/>
      <c r="HN56" s="279"/>
      <c r="HO56" s="279"/>
      <c r="HP56" s="279"/>
      <c r="HQ56" s="279"/>
      <c r="HR56" s="279"/>
      <c r="HS56" s="279"/>
      <c r="HT56" s="279"/>
      <c r="HU56" s="279"/>
      <c r="HV56" s="279"/>
      <c r="HW56" s="279"/>
      <c r="HX56" s="279"/>
      <c r="HY56" s="279"/>
      <c r="HZ56" s="279"/>
      <c r="IA56" s="279"/>
      <c r="IB56" s="279"/>
      <c r="IC56" s="279"/>
      <c r="ID56" s="279"/>
      <c r="IE56" s="279"/>
      <c r="IF56" s="279"/>
      <c r="IG56" s="279"/>
      <c r="IH56" s="279"/>
      <c r="II56" s="279"/>
      <c r="IJ56" s="279"/>
      <c r="IK56" s="279"/>
      <c r="IL56" s="279"/>
      <c r="IM56" s="279"/>
      <c r="IN56" s="279"/>
    </row>
    <row r="57" s="254" customFormat="1" ht="23.1" customHeight="1" spans="1:248">
      <c r="A57" s="87" t="s">
        <v>111</v>
      </c>
      <c r="B57" s="87" t="s">
        <v>112</v>
      </c>
      <c r="C57" s="134">
        <v>50</v>
      </c>
      <c r="D57" s="87" t="s">
        <v>134</v>
      </c>
      <c r="E57" s="84" t="s">
        <v>131</v>
      </c>
      <c r="F57" s="84" t="s">
        <v>159</v>
      </c>
      <c r="G57" s="84">
        <v>9525.6</v>
      </c>
      <c r="H57" s="84">
        <v>9525.6</v>
      </c>
      <c r="I57" s="84"/>
      <c r="J57" s="84"/>
      <c r="K57" s="84"/>
      <c r="L57" s="84"/>
      <c r="M57" s="84"/>
      <c r="N57" s="84"/>
      <c r="O57" s="84"/>
      <c r="P57" s="84">
        <v>0</v>
      </c>
      <c r="Q57" s="84"/>
      <c r="R57" s="134"/>
      <c r="S57" s="134"/>
      <c r="T57" s="134"/>
      <c r="U57" s="134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  <c r="BT57" s="279"/>
      <c r="BU57" s="279"/>
      <c r="BV57" s="279"/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79"/>
      <c r="CI57" s="279"/>
      <c r="CJ57" s="279"/>
      <c r="CK57" s="279"/>
      <c r="CL57" s="279"/>
      <c r="CM57" s="279"/>
      <c r="CN57" s="279"/>
      <c r="CO57" s="279"/>
      <c r="CP57" s="279"/>
      <c r="CQ57" s="279"/>
      <c r="CR57" s="279"/>
      <c r="CS57" s="279"/>
      <c r="CT57" s="279"/>
      <c r="CU57" s="279"/>
      <c r="CV57" s="279"/>
      <c r="CW57" s="279"/>
      <c r="CX57" s="279"/>
      <c r="CY57" s="279"/>
      <c r="CZ57" s="279"/>
      <c r="DA57" s="279"/>
      <c r="DB57" s="279"/>
      <c r="DC57" s="279"/>
      <c r="DD57" s="279"/>
      <c r="DE57" s="279"/>
      <c r="DF57" s="279"/>
      <c r="DG57" s="279"/>
      <c r="DH57" s="279"/>
      <c r="DI57" s="279"/>
      <c r="DJ57" s="279"/>
      <c r="DK57" s="279"/>
      <c r="DL57" s="279"/>
      <c r="DM57" s="279"/>
      <c r="DN57" s="279"/>
      <c r="DO57" s="279"/>
      <c r="DP57" s="279"/>
      <c r="DQ57" s="279"/>
      <c r="DR57" s="279"/>
      <c r="DS57" s="279"/>
      <c r="DT57" s="279"/>
      <c r="DU57" s="279"/>
      <c r="DV57" s="279"/>
      <c r="DW57" s="279"/>
      <c r="DX57" s="279"/>
      <c r="DY57" s="279"/>
      <c r="DZ57" s="279"/>
      <c r="EA57" s="279"/>
      <c r="EB57" s="279"/>
      <c r="EC57" s="279"/>
      <c r="ED57" s="279"/>
      <c r="EE57" s="279"/>
      <c r="EF57" s="279"/>
      <c r="EG57" s="279"/>
      <c r="EH57" s="279"/>
      <c r="EI57" s="279"/>
      <c r="EJ57" s="279"/>
      <c r="EK57" s="279"/>
      <c r="EL57" s="279"/>
      <c r="EM57" s="279"/>
      <c r="EN57" s="279"/>
      <c r="EO57" s="279"/>
      <c r="EP57" s="279"/>
      <c r="EQ57" s="279"/>
      <c r="ER57" s="279"/>
      <c r="ES57" s="279"/>
      <c r="ET57" s="279"/>
      <c r="EU57" s="279"/>
      <c r="EV57" s="279"/>
      <c r="EW57" s="279"/>
      <c r="EX57" s="279"/>
      <c r="EY57" s="279"/>
      <c r="EZ57" s="279"/>
      <c r="FA57" s="279"/>
      <c r="FB57" s="279"/>
      <c r="FC57" s="279"/>
      <c r="FD57" s="279"/>
      <c r="FE57" s="279"/>
      <c r="FF57" s="279"/>
      <c r="FG57" s="279"/>
      <c r="FH57" s="279"/>
      <c r="FI57" s="279"/>
      <c r="FJ57" s="279"/>
      <c r="FK57" s="279"/>
      <c r="FL57" s="279"/>
      <c r="FM57" s="279"/>
      <c r="FN57" s="279"/>
      <c r="FO57" s="279"/>
      <c r="FP57" s="279"/>
      <c r="FQ57" s="279"/>
      <c r="FR57" s="279"/>
      <c r="FS57" s="279"/>
      <c r="FT57" s="279"/>
      <c r="FU57" s="279"/>
      <c r="FV57" s="279"/>
      <c r="FW57" s="279"/>
      <c r="FX57" s="279"/>
      <c r="FY57" s="279"/>
      <c r="FZ57" s="279"/>
      <c r="GA57" s="279"/>
      <c r="GB57" s="279"/>
      <c r="GC57" s="279"/>
      <c r="GD57" s="279"/>
      <c r="GE57" s="279"/>
      <c r="GF57" s="279"/>
      <c r="GG57" s="279"/>
      <c r="GH57" s="279"/>
      <c r="GI57" s="279"/>
      <c r="GJ57" s="279"/>
      <c r="GK57" s="279"/>
      <c r="GL57" s="279"/>
      <c r="GM57" s="279"/>
      <c r="GN57" s="279"/>
      <c r="GO57" s="279"/>
      <c r="GP57" s="279"/>
      <c r="GQ57" s="279"/>
      <c r="GR57" s="279"/>
      <c r="GS57" s="279"/>
      <c r="GT57" s="279"/>
      <c r="GU57" s="279"/>
      <c r="GV57" s="279"/>
      <c r="GW57" s="279"/>
      <c r="GX57" s="279"/>
      <c r="GY57" s="279"/>
      <c r="GZ57" s="279"/>
      <c r="HA57" s="279"/>
      <c r="HB57" s="279"/>
      <c r="HC57" s="279"/>
      <c r="HD57" s="279"/>
      <c r="HE57" s="279"/>
      <c r="HF57" s="279"/>
      <c r="HG57" s="279"/>
      <c r="HH57" s="279"/>
      <c r="HI57" s="279"/>
      <c r="HJ57" s="279"/>
      <c r="HK57" s="279"/>
      <c r="HL57" s="279"/>
      <c r="HM57" s="279"/>
      <c r="HN57" s="279"/>
      <c r="HO57" s="279"/>
      <c r="HP57" s="279"/>
      <c r="HQ57" s="279"/>
      <c r="HR57" s="279"/>
      <c r="HS57" s="279"/>
      <c r="HT57" s="279"/>
      <c r="HU57" s="279"/>
      <c r="HV57" s="279"/>
      <c r="HW57" s="279"/>
      <c r="HX57" s="279"/>
      <c r="HY57" s="279"/>
      <c r="HZ57" s="279"/>
      <c r="IA57" s="279"/>
      <c r="IB57" s="279"/>
      <c r="IC57" s="279"/>
      <c r="ID57" s="279"/>
      <c r="IE57" s="279"/>
      <c r="IF57" s="279"/>
      <c r="IG57" s="279"/>
      <c r="IH57" s="279"/>
      <c r="II57" s="279"/>
      <c r="IJ57" s="279"/>
      <c r="IK57" s="279"/>
      <c r="IL57" s="279"/>
      <c r="IM57" s="279"/>
      <c r="IN57" s="279"/>
    </row>
    <row r="58" s="254" customFormat="1" ht="23.1" customHeight="1" spans="1:248">
      <c r="A58" s="87" t="s">
        <v>111</v>
      </c>
      <c r="B58" s="87" t="s">
        <v>112</v>
      </c>
      <c r="C58" s="134">
        <v>50</v>
      </c>
      <c r="D58" s="87" t="s">
        <v>134</v>
      </c>
      <c r="E58" s="84" t="s">
        <v>131</v>
      </c>
      <c r="F58" s="84" t="s">
        <v>145</v>
      </c>
      <c r="G58" s="84">
        <v>10000</v>
      </c>
      <c r="H58" s="84"/>
      <c r="I58" s="84">
        <v>10000</v>
      </c>
      <c r="J58" s="84"/>
      <c r="K58" s="84"/>
      <c r="L58" s="84"/>
      <c r="M58" s="84"/>
      <c r="N58" s="84"/>
      <c r="O58" s="84"/>
      <c r="P58" s="84">
        <v>0</v>
      </c>
      <c r="Q58" s="84"/>
      <c r="R58" s="134"/>
      <c r="S58" s="134"/>
      <c r="T58" s="134"/>
      <c r="U58" s="134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279"/>
      <c r="BU58" s="279"/>
      <c r="BV58" s="279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79"/>
      <c r="CI58" s="279"/>
      <c r="CJ58" s="279"/>
      <c r="CK58" s="279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  <c r="CV58" s="279"/>
      <c r="CW58" s="279"/>
      <c r="CX58" s="279"/>
      <c r="CY58" s="279"/>
      <c r="CZ58" s="279"/>
      <c r="DA58" s="279"/>
      <c r="DB58" s="279"/>
      <c r="DC58" s="279"/>
      <c r="DD58" s="279"/>
      <c r="DE58" s="279"/>
      <c r="DF58" s="279"/>
      <c r="DG58" s="279"/>
      <c r="DH58" s="279"/>
      <c r="DI58" s="279"/>
      <c r="DJ58" s="279"/>
      <c r="DK58" s="279"/>
      <c r="DL58" s="279"/>
      <c r="DM58" s="279"/>
      <c r="DN58" s="279"/>
      <c r="DO58" s="279"/>
      <c r="DP58" s="279"/>
      <c r="DQ58" s="279"/>
      <c r="DR58" s="279"/>
      <c r="DS58" s="279"/>
      <c r="DT58" s="279"/>
      <c r="DU58" s="279"/>
      <c r="DV58" s="279"/>
      <c r="DW58" s="279"/>
      <c r="DX58" s="279"/>
      <c r="DY58" s="279"/>
      <c r="DZ58" s="279"/>
      <c r="EA58" s="279"/>
      <c r="EB58" s="279"/>
      <c r="EC58" s="279"/>
      <c r="ED58" s="279"/>
      <c r="EE58" s="279"/>
      <c r="EF58" s="279"/>
      <c r="EG58" s="279"/>
      <c r="EH58" s="279"/>
      <c r="EI58" s="279"/>
      <c r="EJ58" s="279"/>
      <c r="EK58" s="279"/>
      <c r="EL58" s="279"/>
      <c r="EM58" s="279"/>
      <c r="EN58" s="279"/>
      <c r="EO58" s="279"/>
      <c r="EP58" s="279"/>
      <c r="EQ58" s="279"/>
      <c r="ER58" s="279"/>
      <c r="ES58" s="279"/>
      <c r="ET58" s="279"/>
      <c r="EU58" s="279"/>
      <c r="EV58" s="279"/>
      <c r="EW58" s="279"/>
      <c r="EX58" s="279"/>
      <c r="EY58" s="279"/>
      <c r="EZ58" s="279"/>
      <c r="FA58" s="279"/>
      <c r="FB58" s="279"/>
      <c r="FC58" s="279"/>
      <c r="FD58" s="279"/>
      <c r="FE58" s="279"/>
      <c r="FF58" s="279"/>
      <c r="FG58" s="279"/>
      <c r="FH58" s="279"/>
      <c r="FI58" s="279"/>
      <c r="FJ58" s="279"/>
      <c r="FK58" s="279"/>
      <c r="FL58" s="279"/>
      <c r="FM58" s="279"/>
      <c r="FN58" s="279"/>
      <c r="FO58" s="279"/>
      <c r="FP58" s="279"/>
      <c r="FQ58" s="279"/>
      <c r="FR58" s="279"/>
      <c r="FS58" s="279"/>
      <c r="FT58" s="279"/>
      <c r="FU58" s="279"/>
      <c r="FV58" s="279"/>
      <c r="FW58" s="279"/>
      <c r="FX58" s="279"/>
      <c r="FY58" s="279"/>
      <c r="FZ58" s="279"/>
      <c r="GA58" s="279"/>
      <c r="GB58" s="279"/>
      <c r="GC58" s="279"/>
      <c r="GD58" s="279"/>
      <c r="GE58" s="279"/>
      <c r="GF58" s="279"/>
      <c r="GG58" s="279"/>
      <c r="GH58" s="279"/>
      <c r="GI58" s="279"/>
      <c r="GJ58" s="279"/>
      <c r="GK58" s="279"/>
      <c r="GL58" s="279"/>
      <c r="GM58" s="279"/>
      <c r="GN58" s="279"/>
      <c r="GO58" s="279"/>
      <c r="GP58" s="279"/>
      <c r="GQ58" s="279"/>
      <c r="GR58" s="279"/>
      <c r="GS58" s="279"/>
      <c r="GT58" s="279"/>
      <c r="GU58" s="279"/>
      <c r="GV58" s="279"/>
      <c r="GW58" s="279"/>
      <c r="GX58" s="279"/>
      <c r="GY58" s="279"/>
      <c r="GZ58" s="279"/>
      <c r="HA58" s="279"/>
      <c r="HB58" s="279"/>
      <c r="HC58" s="279"/>
      <c r="HD58" s="279"/>
      <c r="HE58" s="279"/>
      <c r="HF58" s="279"/>
      <c r="HG58" s="279"/>
      <c r="HH58" s="279"/>
      <c r="HI58" s="279"/>
      <c r="HJ58" s="279"/>
      <c r="HK58" s="279"/>
      <c r="HL58" s="279"/>
      <c r="HM58" s="279"/>
      <c r="HN58" s="279"/>
      <c r="HO58" s="279"/>
      <c r="HP58" s="279"/>
      <c r="HQ58" s="279"/>
      <c r="HR58" s="279"/>
      <c r="HS58" s="279"/>
      <c r="HT58" s="279"/>
      <c r="HU58" s="279"/>
      <c r="HV58" s="279"/>
      <c r="HW58" s="279"/>
      <c r="HX58" s="279"/>
      <c r="HY58" s="279"/>
      <c r="HZ58" s="279"/>
      <c r="IA58" s="279"/>
      <c r="IB58" s="279"/>
      <c r="IC58" s="279"/>
      <c r="ID58" s="279"/>
      <c r="IE58" s="279"/>
      <c r="IF58" s="279"/>
      <c r="IG58" s="279"/>
      <c r="IH58" s="279"/>
      <c r="II58" s="279"/>
      <c r="IJ58" s="279"/>
      <c r="IK58" s="279"/>
      <c r="IL58" s="279"/>
      <c r="IM58" s="279"/>
      <c r="IN58" s="279"/>
    </row>
    <row r="59" s="254" customFormat="1" ht="23.1" customHeight="1" spans="1:248">
      <c r="A59" s="87" t="s">
        <v>111</v>
      </c>
      <c r="B59" s="87" t="s">
        <v>112</v>
      </c>
      <c r="C59" s="134">
        <v>50</v>
      </c>
      <c r="D59" s="87" t="s">
        <v>134</v>
      </c>
      <c r="E59" s="84" t="s">
        <v>131</v>
      </c>
      <c r="F59" s="84" t="s">
        <v>146</v>
      </c>
      <c r="G59" s="84">
        <v>15000</v>
      </c>
      <c r="H59" s="84"/>
      <c r="I59" s="84"/>
      <c r="J59" s="84">
        <v>15000</v>
      </c>
      <c r="K59" s="84"/>
      <c r="L59" s="84"/>
      <c r="M59" s="84"/>
      <c r="N59" s="84"/>
      <c r="O59" s="84"/>
      <c r="P59" s="84">
        <v>0</v>
      </c>
      <c r="Q59" s="84"/>
      <c r="R59" s="134"/>
      <c r="S59" s="134"/>
      <c r="T59" s="134"/>
      <c r="U59" s="134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79"/>
      <c r="CI59" s="279"/>
      <c r="CJ59" s="279"/>
      <c r="CK59" s="279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279"/>
      <c r="CZ59" s="279"/>
      <c r="DA59" s="279"/>
      <c r="DB59" s="279"/>
      <c r="DC59" s="279"/>
      <c r="DD59" s="279"/>
      <c r="DE59" s="279"/>
      <c r="DF59" s="279"/>
      <c r="DG59" s="279"/>
      <c r="DH59" s="279"/>
      <c r="DI59" s="279"/>
      <c r="DJ59" s="279"/>
      <c r="DK59" s="279"/>
      <c r="DL59" s="279"/>
      <c r="DM59" s="279"/>
      <c r="DN59" s="279"/>
      <c r="DO59" s="279"/>
      <c r="DP59" s="279"/>
      <c r="DQ59" s="279"/>
      <c r="DR59" s="279"/>
      <c r="DS59" s="279"/>
      <c r="DT59" s="279"/>
      <c r="DU59" s="279"/>
      <c r="DV59" s="279"/>
      <c r="DW59" s="279"/>
      <c r="DX59" s="279"/>
      <c r="DY59" s="279"/>
      <c r="DZ59" s="279"/>
      <c r="EA59" s="279"/>
      <c r="EB59" s="279"/>
      <c r="EC59" s="279"/>
      <c r="ED59" s="279"/>
      <c r="EE59" s="279"/>
      <c r="EF59" s="279"/>
      <c r="EG59" s="279"/>
      <c r="EH59" s="279"/>
      <c r="EI59" s="279"/>
      <c r="EJ59" s="279"/>
      <c r="EK59" s="279"/>
      <c r="EL59" s="279"/>
      <c r="EM59" s="279"/>
      <c r="EN59" s="279"/>
      <c r="EO59" s="279"/>
      <c r="EP59" s="279"/>
      <c r="EQ59" s="279"/>
      <c r="ER59" s="279"/>
      <c r="ES59" s="279"/>
      <c r="ET59" s="279"/>
      <c r="EU59" s="279"/>
      <c r="EV59" s="279"/>
      <c r="EW59" s="279"/>
      <c r="EX59" s="279"/>
      <c r="EY59" s="279"/>
      <c r="EZ59" s="279"/>
      <c r="FA59" s="279"/>
      <c r="FB59" s="279"/>
      <c r="FC59" s="279"/>
      <c r="FD59" s="279"/>
      <c r="FE59" s="279"/>
      <c r="FF59" s="279"/>
      <c r="FG59" s="279"/>
      <c r="FH59" s="279"/>
      <c r="FI59" s="279"/>
      <c r="FJ59" s="279"/>
      <c r="FK59" s="279"/>
      <c r="FL59" s="279"/>
      <c r="FM59" s="279"/>
      <c r="FN59" s="279"/>
      <c r="FO59" s="279"/>
      <c r="FP59" s="279"/>
      <c r="FQ59" s="279"/>
      <c r="FR59" s="279"/>
      <c r="FS59" s="279"/>
      <c r="FT59" s="279"/>
      <c r="FU59" s="279"/>
      <c r="FV59" s="279"/>
      <c r="FW59" s="279"/>
      <c r="FX59" s="279"/>
      <c r="FY59" s="279"/>
      <c r="FZ59" s="279"/>
      <c r="GA59" s="279"/>
      <c r="GB59" s="279"/>
      <c r="GC59" s="279"/>
      <c r="GD59" s="279"/>
      <c r="GE59" s="279"/>
      <c r="GF59" s="279"/>
      <c r="GG59" s="279"/>
      <c r="GH59" s="279"/>
      <c r="GI59" s="279"/>
      <c r="GJ59" s="279"/>
      <c r="GK59" s="279"/>
      <c r="GL59" s="279"/>
      <c r="GM59" s="279"/>
      <c r="GN59" s="279"/>
      <c r="GO59" s="279"/>
      <c r="GP59" s="279"/>
      <c r="GQ59" s="279"/>
      <c r="GR59" s="279"/>
      <c r="GS59" s="279"/>
      <c r="GT59" s="279"/>
      <c r="GU59" s="279"/>
      <c r="GV59" s="279"/>
      <c r="GW59" s="279"/>
      <c r="GX59" s="279"/>
      <c r="GY59" s="279"/>
      <c r="GZ59" s="279"/>
      <c r="HA59" s="279"/>
      <c r="HB59" s="279"/>
      <c r="HC59" s="279"/>
      <c r="HD59" s="279"/>
      <c r="HE59" s="279"/>
      <c r="HF59" s="279"/>
      <c r="HG59" s="279"/>
      <c r="HH59" s="279"/>
      <c r="HI59" s="279"/>
      <c r="HJ59" s="279"/>
      <c r="HK59" s="279"/>
      <c r="HL59" s="279"/>
      <c r="HM59" s="279"/>
      <c r="HN59" s="279"/>
      <c r="HO59" s="279"/>
      <c r="HP59" s="279"/>
      <c r="HQ59" s="279"/>
      <c r="HR59" s="279"/>
      <c r="HS59" s="279"/>
      <c r="HT59" s="279"/>
      <c r="HU59" s="279"/>
      <c r="HV59" s="279"/>
      <c r="HW59" s="279"/>
      <c r="HX59" s="279"/>
      <c r="HY59" s="279"/>
      <c r="HZ59" s="279"/>
      <c r="IA59" s="279"/>
      <c r="IB59" s="279"/>
      <c r="IC59" s="279"/>
      <c r="ID59" s="279"/>
      <c r="IE59" s="279"/>
      <c r="IF59" s="279"/>
      <c r="IG59" s="279"/>
      <c r="IH59" s="279"/>
      <c r="II59" s="279"/>
      <c r="IJ59" s="279"/>
      <c r="IK59" s="279"/>
      <c r="IL59" s="279"/>
      <c r="IM59" s="279"/>
      <c r="IN59" s="279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showGridLines="0" showZeros="0" topLeftCell="F1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4.25" customWidth="1"/>
    <col min="7" max="7" width="11" customWidth="1"/>
    <col min="8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429" t="s">
        <v>174</v>
      </c>
    </row>
    <row r="2" ht="24.75" customHeight="1" spans="1:21">
      <c r="A2" s="125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ht="19.5" customHeight="1" spans="1:2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444" t="s">
        <v>77</v>
      </c>
      <c r="U3" s="444"/>
    </row>
    <row r="4" ht="27.75" customHeight="1" spans="1:21">
      <c r="A4" s="126" t="s">
        <v>137</v>
      </c>
      <c r="B4" s="127"/>
      <c r="C4" s="128"/>
      <c r="D4" s="129" t="s">
        <v>176</v>
      </c>
      <c r="E4" s="129" t="s">
        <v>177</v>
      </c>
      <c r="F4" s="129" t="s">
        <v>107</v>
      </c>
      <c r="G4" s="130" t="s">
        <v>178</v>
      </c>
      <c r="H4" s="130" t="s">
        <v>179</v>
      </c>
      <c r="I4" s="130" t="s">
        <v>180</v>
      </c>
      <c r="J4" s="130" t="s">
        <v>181</v>
      </c>
      <c r="K4" s="130" t="s">
        <v>182</v>
      </c>
      <c r="L4" s="130" t="s">
        <v>183</v>
      </c>
      <c r="M4" s="130" t="s">
        <v>148</v>
      </c>
      <c r="N4" s="130" t="s">
        <v>184</v>
      </c>
      <c r="O4" s="130" t="s">
        <v>146</v>
      </c>
      <c r="P4" s="130" t="s">
        <v>150</v>
      </c>
      <c r="Q4" s="130" t="s">
        <v>149</v>
      </c>
      <c r="R4" s="130" t="s">
        <v>185</v>
      </c>
      <c r="S4" s="130" t="s">
        <v>186</v>
      </c>
      <c r="T4" s="130" t="s">
        <v>187</v>
      </c>
      <c r="U4" s="130" t="s">
        <v>153</v>
      </c>
    </row>
    <row r="5" ht="13.5" customHeight="1" spans="1:21">
      <c r="A5" s="129" t="s">
        <v>108</v>
      </c>
      <c r="B5" s="129" t="s">
        <v>109</v>
      </c>
      <c r="C5" s="129" t="s">
        <v>110</v>
      </c>
      <c r="D5" s="131"/>
      <c r="E5" s="131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</row>
    <row r="6" ht="18" customHeight="1" spans="1:21">
      <c r="A6" s="132"/>
      <c r="B6" s="132"/>
      <c r="C6" s="132"/>
      <c r="D6" s="132"/>
      <c r="E6" s="132"/>
      <c r="F6" s="132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</row>
    <row r="7" s="123" customFormat="1" ht="24.95" customHeight="1" spans="1:21">
      <c r="A7" s="79"/>
      <c r="B7" s="79"/>
      <c r="C7" s="79"/>
      <c r="D7" s="79"/>
      <c r="E7" s="79" t="s">
        <v>80</v>
      </c>
      <c r="F7" s="133">
        <f>G7+H7+I7+J7+K7+L7+M7+N7+O7+P7+Q7+R7+S7+T7+U7</f>
        <v>21096718.52</v>
      </c>
      <c r="G7" s="79">
        <f>G30+G8+G37+G45+G52</f>
        <v>8672930.4</v>
      </c>
      <c r="H7" s="79">
        <f>H30+H8+H37+H45+H52</f>
        <v>2680600</v>
      </c>
      <c r="I7" s="136"/>
      <c r="J7" s="137">
        <f>J30+J8+J37+J45+J52</f>
        <v>2614400</v>
      </c>
      <c r="K7" s="136"/>
      <c r="L7" s="136"/>
      <c r="M7" s="136"/>
      <c r="N7" s="136">
        <v>0</v>
      </c>
      <c r="O7" s="137">
        <f>O30+O8+O37+O45+O52</f>
        <v>2998788.12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7">
        <f>U30+U8+U37+U45+U52</f>
        <v>4130000</v>
      </c>
    </row>
    <row r="8" ht="24.95" customHeight="1" spans="1:21">
      <c r="A8" s="79"/>
      <c r="B8" s="79"/>
      <c r="C8" s="79"/>
      <c r="D8" s="79">
        <v>603001</v>
      </c>
      <c r="E8" s="84" t="s">
        <v>94</v>
      </c>
      <c r="F8" s="133">
        <f>G8+H8+I8+J8+K8+L8+M8+N8+O8+P8+Q8+R8+S8+T8+U8</f>
        <v>19145304.15</v>
      </c>
      <c r="G8" s="79">
        <f>SUM(G9:G29)</f>
        <v>7706516.03</v>
      </c>
      <c r="H8" s="79">
        <f>SUM(H9:H29)</f>
        <v>1901600</v>
      </c>
      <c r="I8" s="136"/>
      <c r="J8" s="138">
        <f>SUM(J9:J28)</f>
        <v>2614400</v>
      </c>
      <c r="K8" s="136"/>
      <c r="L8" s="136"/>
      <c r="M8" s="136"/>
      <c r="N8" s="136">
        <v>0</v>
      </c>
      <c r="O8" s="137">
        <f>SUM(O9:O29)</f>
        <v>2792788.12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7">
        <f>SUM(U9:U29)</f>
        <v>4130000</v>
      </c>
    </row>
    <row r="9" ht="24.95" customHeight="1" spans="1:21">
      <c r="A9" s="87" t="s">
        <v>111</v>
      </c>
      <c r="B9" s="87" t="s">
        <v>112</v>
      </c>
      <c r="C9" s="87" t="s">
        <v>113</v>
      </c>
      <c r="D9" s="87" t="s">
        <v>114</v>
      </c>
      <c r="E9" s="84" t="s">
        <v>115</v>
      </c>
      <c r="F9" s="133">
        <f>G9+H9+I9+J9+K9+L9+M9+N9+O9+P9+Q9+R9+S9+T9+U9</f>
        <v>2046225.93</v>
      </c>
      <c r="G9" s="84">
        <v>2046225.93</v>
      </c>
      <c r="H9" s="84"/>
      <c r="I9" s="136"/>
      <c r="J9" s="84">
        <v>0</v>
      </c>
      <c r="K9" s="136"/>
      <c r="L9" s="136"/>
      <c r="M9" s="136"/>
      <c r="N9" s="136">
        <v>0</v>
      </c>
      <c r="O9" s="84"/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84"/>
    </row>
    <row r="10" ht="24.95" customHeight="1" spans="1:21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133">
        <f t="shared" ref="F10:F58" si="0">G10+H10+I10+J10+K10+L10+M10+N10+O10+P10+Q10+R10+S10+T10+U10</f>
        <v>2854640</v>
      </c>
      <c r="G10" s="84">
        <v>2854640</v>
      </c>
      <c r="H10" s="84"/>
      <c r="I10" s="136"/>
      <c r="J10" s="84">
        <v>0</v>
      </c>
      <c r="K10" s="136"/>
      <c r="L10" s="136"/>
      <c r="M10" s="136"/>
      <c r="N10" s="136">
        <v>0</v>
      </c>
      <c r="O10" s="84"/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84"/>
    </row>
    <row r="11" ht="24.95" customHeight="1" spans="1:21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133">
        <f t="shared" si="0"/>
        <v>24419.6</v>
      </c>
      <c r="G11" s="84">
        <v>24419.6</v>
      </c>
      <c r="H11" s="84"/>
      <c r="I11" s="136"/>
      <c r="J11" s="84">
        <v>0</v>
      </c>
      <c r="K11" s="136"/>
      <c r="L11" s="136"/>
      <c r="M11" s="136"/>
      <c r="N11" s="136">
        <v>0</v>
      </c>
      <c r="O11" s="84"/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84"/>
    </row>
    <row r="12" ht="24.95" customHeight="1" spans="1:21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133">
        <f t="shared" si="0"/>
        <v>540000</v>
      </c>
      <c r="G12" s="84">
        <v>540000</v>
      </c>
      <c r="H12" s="84"/>
      <c r="I12" s="136"/>
      <c r="J12" s="84">
        <v>0</v>
      </c>
      <c r="K12" s="136"/>
      <c r="L12" s="136"/>
      <c r="M12" s="136"/>
      <c r="N12" s="136">
        <v>0</v>
      </c>
      <c r="O12" s="84"/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84"/>
    </row>
    <row r="13" ht="24.95" customHeight="1" spans="1:21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133">
        <f t="shared" si="0"/>
        <v>1275946.1</v>
      </c>
      <c r="G13" s="84">
        <v>1275946.1</v>
      </c>
      <c r="H13" s="84"/>
      <c r="I13" s="136"/>
      <c r="J13" s="84">
        <v>0</v>
      </c>
      <c r="K13" s="136"/>
      <c r="L13" s="136"/>
      <c r="M13" s="136"/>
      <c r="N13" s="136">
        <v>0</v>
      </c>
      <c r="O13" s="84"/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84"/>
    </row>
    <row r="14" ht="24.95" customHeight="1" spans="1:21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133">
        <f t="shared" si="0"/>
        <v>189315</v>
      </c>
      <c r="G14" s="84">
        <v>189315</v>
      </c>
      <c r="H14" s="84"/>
      <c r="I14" s="136"/>
      <c r="J14" s="84">
        <v>0</v>
      </c>
      <c r="K14" s="136"/>
      <c r="L14" s="136"/>
      <c r="M14" s="136"/>
      <c r="N14" s="136">
        <v>0</v>
      </c>
      <c r="O14" s="84"/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84"/>
    </row>
    <row r="15" ht="24.95" customHeight="1" spans="1:21">
      <c r="A15" s="87" t="s">
        <v>111</v>
      </c>
      <c r="B15" s="87" t="s">
        <v>112</v>
      </c>
      <c r="C15" s="87" t="s">
        <v>113</v>
      </c>
      <c r="D15" s="87" t="s">
        <v>114</v>
      </c>
      <c r="E15" s="84" t="s">
        <v>115</v>
      </c>
      <c r="F15" s="133">
        <f t="shared" si="0"/>
        <v>1901600</v>
      </c>
      <c r="G15" s="84"/>
      <c r="H15" s="84">
        <v>1901600</v>
      </c>
      <c r="I15" s="136"/>
      <c r="J15" s="84">
        <v>0</v>
      </c>
      <c r="K15" s="136"/>
      <c r="L15" s="136"/>
      <c r="M15" s="136"/>
      <c r="N15" s="136">
        <v>0</v>
      </c>
      <c r="O15" s="84"/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84"/>
    </row>
    <row r="16" ht="24.95" customHeight="1" spans="1:21">
      <c r="A16" s="87" t="s">
        <v>111</v>
      </c>
      <c r="B16" s="87" t="s">
        <v>112</v>
      </c>
      <c r="C16" s="87" t="s">
        <v>113</v>
      </c>
      <c r="D16" s="87" t="s">
        <v>114</v>
      </c>
      <c r="E16" s="84" t="s">
        <v>115</v>
      </c>
      <c r="F16" s="133">
        <f t="shared" si="0"/>
        <v>2792788.12</v>
      </c>
      <c r="G16" s="84"/>
      <c r="H16" s="84"/>
      <c r="I16" s="139"/>
      <c r="J16" s="84">
        <v>0</v>
      </c>
      <c r="K16" s="139"/>
      <c r="L16" s="139"/>
      <c r="M16" s="139"/>
      <c r="N16" s="139"/>
      <c r="O16" s="84">
        <v>2792788.12</v>
      </c>
      <c r="P16" s="139"/>
      <c r="Q16" s="139"/>
      <c r="R16" s="139"/>
      <c r="S16" s="139"/>
      <c r="T16" s="139"/>
      <c r="U16" s="84"/>
    </row>
    <row r="17" ht="24.95" customHeight="1" spans="1:21">
      <c r="A17" s="87" t="s">
        <v>111</v>
      </c>
      <c r="B17" s="87" t="s">
        <v>112</v>
      </c>
      <c r="C17" s="87" t="s">
        <v>116</v>
      </c>
      <c r="D17" s="87" t="s">
        <v>114</v>
      </c>
      <c r="E17" s="84" t="s">
        <v>117</v>
      </c>
      <c r="F17" s="133">
        <f t="shared" si="0"/>
        <v>100000</v>
      </c>
      <c r="G17" s="84">
        <v>0</v>
      </c>
      <c r="H17" s="84">
        <v>0</v>
      </c>
      <c r="I17" s="139"/>
      <c r="J17" s="84">
        <v>0</v>
      </c>
      <c r="K17" s="139"/>
      <c r="L17" s="139"/>
      <c r="M17" s="139"/>
      <c r="N17" s="139"/>
      <c r="O17" s="84"/>
      <c r="P17" s="139"/>
      <c r="Q17" s="139"/>
      <c r="R17" s="139"/>
      <c r="S17" s="139"/>
      <c r="T17" s="139"/>
      <c r="U17" s="84">
        <v>100000</v>
      </c>
    </row>
    <row r="18" ht="24.95" customHeight="1" spans="1:21">
      <c r="A18" s="87" t="s">
        <v>111</v>
      </c>
      <c r="B18" s="87" t="s">
        <v>112</v>
      </c>
      <c r="C18" s="87" t="s">
        <v>116</v>
      </c>
      <c r="D18" s="87" t="s">
        <v>114</v>
      </c>
      <c r="E18" s="84" t="s">
        <v>117</v>
      </c>
      <c r="F18" s="133">
        <f t="shared" si="0"/>
        <v>500000</v>
      </c>
      <c r="G18" s="84">
        <v>0</v>
      </c>
      <c r="H18" s="84">
        <v>0</v>
      </c>
      <c r="I18" s="139"/>
      <c r="J18" s="84"/>
      <c r="K18" s="139"/>
      <c r="L18" s="139"/>
      <c r="M18" s="139"/>
      <c r="N18" s="139"/>
      <c r="O18" s="84"/>
      <c r="P18" s="139"/>
      <c r="Q18" s="139"/>
      <c r="R18" s="139"/>
      <c r="S18" s="139"/>
      <c r="T18" s="139"/>
      <c r="U18" s="84">
        <v>500000</v>
      </c>
    </row>
    <row r="19" ht="24.95" customHeight="1" spans="1:21">
      <c r="A19" s="87" t="s">
        <v>111</v>
      </c>
      <c r="B19" s="87" t="s">
        <v>112</v>
      </c>
      <c r="C19" s="87" t="s">
        <v>116</v>
      </c>
      <c r="D19" s="87" t="s">
        <v>114</v>
      </c>
      <c r="E19" s="84" t="s">
        <v>117</v>
      </c>
      <c r="F19" s="133">
        <f t="shared" si="0"/>
        <v>100000</v>
      </c>
      <c r="G19" s="84">
        <v>0</v>
      </c>
      <c r="H19" s="84">
        <v>0</v>
      </c>
      <c r="I19" s="139"/>
      <c r="J19" s="84"/>
      <c r="K19" s="139"/>
      <c r="L19" s="139"/>
      <c r="M19" s="139"/>
      <c r="N19" s="139"/>
      <c r="O19" s="84"/>
      <c r="P19" s="139"/>
      <c r="Q19" s="139"/>
      <c r="R19" s="139"/>
      <c r="S19" s="139"/>
      <c r="T19" s="139"/>
      <c r="U19" s="84">
        <v>100000</v>
      </c>
    </row>
    <row r="20" ht="24.95" customHeight="1" spans="1:21">
      <c r="A20" s="87" t="s">
        <v>111</v>
      </c>
      <c r="B20" s="87" t="s">
        <v>112</v>
      </c>
      <c r="C20" s="87" t="s">
        <v>116</v>
      </c>
      <c r="D20" s="87" t="s">
        <v>114</v>
      </c>
      <c r="E20" s="84" t="s">
        <v>117</v>
      </c>
      <c r="F20" s="133">
        <f t="shared" si="0"/>
        <v>36629.4</v>
      </c>
      <c r="G20" s="84">
        <v>36629.4</v>
      </c>
      <c r="H20" s="84"/>
      <c r="I20" s="139"/>
      <c r="J20" s="84"/>
      <c r="K20" s="139"/>
      <c r="L20" s="139"/>
      <c r="M20" s="139"/>
      <c r="N20" s="139"/>
      <c r="O20" s="84"/>
      <c r="P20" s="139"/>
      <c r="Q20" s="139"/>
      <c r="R20" s="139"/>
      <c r="S20" s="139"/>
      <c r="T20" s="139"/>
      <c r="U20" s="84"/>
    </row>
    <row r="21" ht="24.95" customHeight="1" spans="1:21">
      <c r="A21" s="87" t="s">
        <v>111</v>
      </c>
      <c r="B21" s="87" t="s">
        <v>112</v>
      </c>
      <c r="C21" s="87" t="s">
        <v>116</v>
      </c>
      <c r="D21" s="87" t="s">
        <v>114</v>
      </c>
      <c r="E21" s="84" t="s">
        <v>117</v>
      </c>
      <c r="F21" s="133">
        <f t="shared" si="0"/>
        <v>89340</v>
      </c>
      <c r="G21" s="84">
        <v>89340</v>
      </c>
      <c r="H21" s="84"/>
      <c r="I21" s="139"/>
      <c r="J21" s="84"/>
      <c r="K21" s="139"/>
      <c r="L21" s="139"/>
      <c r="M21" s="139"/>
      <c r="N21" s="139"/>
      <c r="O21" s="84"/>
      <c r="P21" s="139"/>
      <c r="Q21" s="139"/>
      <c r="R21" s="139"/>
      <c r="S21" s="139"/>
      <c r="T21" s="139"/>
      <c r="U21" s="84"/>
    </row>
    <row r="22" ht="24.95" customHeight="1" spans="1:21">
      <c r="A22" s="87" t="s">
        <v>111</v>
      </c>
      <c r="B22" s="87" t="s">
        <v>112</v>
      </c>
      <c r="C22" s="87" t="s">
        <v>116</v>
      </c>
      <c r="D22" s="87" t="s">
        <v>114</v>
      </c>
      <c r="E22" s="84" t="s">
        <v>117</v>
      </c>
      <c r="F22" s="133">
        <f t="shared" si="0"/>
        <v>650000</v>
      </c>
      <c r="G22" s="84">
        <v>650000</v>
      </c>
      <c r="H22" s="84"/>
      <c r="I22" s="139"/>
      <c r="J22" s="84"/>
      <c r="K22" s="139"/>
      <c r="L22" s="139"/>
      <c r="M22" s="139"/>
      <c r="N22" s="139"/>
      <c r="O22" s="84"/>
      <c r="P22" s="139"/>
      <c r="Q22" s="139"/>
      <c r="R22" s="139"/>
      <c r="S22" s="139"/>
      <c r="T22" s="139"/>
      <c r="U22" s="84"/>
    </row>
    <row r="23" ht="24.95" customHeight="1" spans="1:21">
      <c r="A23" s="87" t="s">
        <v>111</v>
      </c>
      <c r="B23" s="87" t="s">
        <v>112</v>
      </c>
      <c r="C23" s="87" t="s">
        <v>116</v>
      </c>
      <c r="D23" s="87" t="s">
        <v>114</v>
      </c>
      <c r="E23" s="84" t="s">
        <v>117</v>
      </c>
      <c r="F23" s="133">
        <f t="shared" si="0"/>
        <v>1014400</v>
      </c>
      <c r="G23" s="84"/>
      <c r="H23" s="84"/>
      <c r="I23" s="139"/>
      <c r="J23" s="84">
        <v>1014400</v>
      </c>
      <c r="K23" s="139"/>
      <c r="L23" s="139"/>
      <c r="M23" s="139"/>
      <c r="N23" s="139"/>
      <c r="O23" s="84"/>
      <c r="P23" s="139"/>
      <c r="Q23" s="139"/>
      <c r="R23" s="139"/>
      <c r="S23" s="139"/>
      <c r="T23" s="139"/>
      <c r="U23" s="84"/>
    </row>
    <row r="24" ht="24.95" customHeight="1" spans="1:21">
      <c r="A24" s="87" t="s">
        <v>111</v>
      </c>
      <c r="B24" s="87" t="s">
        <v>118</v>
      </c>
      <c r="C24" s="134">
        <v>99</v>
      </c>
      <c r="D24" s="87" t="s">
        <v>114</v>
      </c>
      <c r="E24" s="84" t="s">
        <v>119</v>
      </c>
      <c r="F24" s="133">
        <f t="shared" si="0"/>
        <v>10000</v>
      </c>
      <c r="G24" s="84">
        <v>0</v>
      </c>
      <c r="H24" s="84">
        <v>0</v>
      </c>
      <c r="I24" s="139"/>
      <c r="J24" s="84"/>
      <c r="K24" s="139"/>
      <c r="L24" s="139"/>
      <c r="M24" s="139"/>
      <c r="N24" s="139"/>
      <c r="O24" s="84"/>
      <c r="P24" s="139"/>
      <c r="Q24" s="139"/>
      <c r="R24" s="139"/>
      <c r="S24" s="139"/>
      <c r="T24" s="139"/>
      <c r="U24" s="84">
        <v>10000</v>
      </c>
    </row>
    <row r="25" ht="24.95" customHeight="1" spans="1:21">
      <c r="A25" s="87" t="s">
        <v>111</v>
      </c>
      <c r="B25" s="87" t="s">
        <v>120</v>
      </c>
      <c r="C25" s="134">
        <v>99</v>
      </c>
      <c r="D25" s="87" t="s">
        <v>114</v>
      </c>
      <c r="E25" s="84" t="s">
        <v>121</v>
      </c>
      <c r="F25" s="133">
        <f t="shared" si="0"/>
        <v>3300000</v>
      </c>
      <c r="G25" s="84"/>
      <c r="H25" s="84"/>
      <c r="I25" s="139"/>
      <c r="J25" s="84"/>
      <c r="K25" s="139"/>
      <c r="L25" s="139"/>
      <c r="M25" s="139"/>
      <c r="N25" s="139"/>
      <c r="O25" s="84"/>
      <c r="P25" s="139"/>
      <c r="Q25" s="139"/>
      <c r="R25" s="139"/>
      <c r="S25" s="139"/>
      <c r="T25" s="139"/>
      <c r="U25" s="84">
        <v>3300000</v>
      </c>
    </row>
    <row r="26" ht="24.95" customHeight="1" spans="1:21">
      <c r="A26" s="87" t="s">
        <v>122</v>
      </c>
      <c r="B26" s="87" t="s">
        <v>123</v>
      </c>
      <c r="C26" s="134">
        <v>99</v>
      </c>
      <c r="D26" s="87" t="s">
        <v>114</v>
      </c>
      <c r="E26" s="84" t="s">
        <v>124</v>
      </c>
      <c r="F26" s="133">
        <f t="shared" si="0"/>
        <v>30000</v>
      </c>
      <c r="G26" s="84">
        <v>0</v>
      </c>
      <c r="H26" s="84">
        <v>0</v>
      </c>
      <c r="I26" s="139"/>
      <c r="J26" s="84"/>
      <c r="K26" s="139"/>
      <c r="L26" s="139"/>
      <c r="M26" s="139"/>
      <c r="N26" s="139"/>
      <c r="O26" s="84"/>
      <c r="P26" s="139"/>
      <c r="Q26" s="139"/>
      <c r="R26" s="139"/>
      <c r="S26" s="139"/>
      <c r="T26" s="139"/>
      <c r="U26" s="84">
        <v>30000</v>
      </c>
    </row>
    <row r="27" ht="24.95" customHeight="1" spans="1:21">
      <c r="A27" s="87" t="s">
        <v>125</v>
      </c>
      <c r="B27" s="87" t="s">
        <v>112</v>
      </c>
      <c r="C27" s="134">
        <v>99</v>
      </c>
      <c r="D27" s="87" t="s">
        <v>114</v>
      </c>
      <c r="E27" s="84" t="s">
        <v>126</v>
      </c>
      <c r="F27" s="133">
        <f t="shared" si="0"/>
        <v>30000</v>
      </c>
      <c r="G27" s="84">
        <v>0</v>
      </c>
      <c r="H27" s="84">
        <v>0</v>
      </c>
      <c r="I27" s="139"/>
      <c r="J27" s="84"/>
      <c r="K27" s="139"/>
      <c r="L27" s="139"/>
      <c r="M27" s="139"/>
      <c r="N27" s="139"/>
      <c r="O27" s="84"/>
      <c r="P27" s="139"/>
      <c r="Q27" s="139"/>
      <c r="R27" s="139"/>
      <c r="S27" s="139"/>
      <c r="T27" s="139"/>
      <c r="U27" s="84">
        <v>30000</v>
      </c>
    </row>
    <row r="28" ht="24.95" customHeight="1" spans="1:21">
      <c r="A28" s="87" t="s">
        <v>125</v>
      </c>
      <c r="B28" s="87" t="s">
        <v>120</v>
      </c>
      <c r="C28" s="135" t="s">
        <v>118</v>
      </c>
      <c r="D28" s="87" t="s">
        <v>114</v>
      </c>
      <c r="E28" s="84" t="s">
        <v>127</v>
      </c>
      <c r="F28" s="133">
        <f t="shared" si="0"/>
        <v>1600000</v>
      </c>
      <c r="G28" s="84"/>
      <c r="H28" s="84"/>
      <c r="I28" s="139"/>
      <c r="J28" s="84">
        <v>1600000</v>
      </c>
      <c r="K28" s="139"/>
      <c r="L28" s="139"/>
      <c r="M28" s="139"/>
      <c r="N28" s="139"/>
      <c r="O28" s="84"/>
      <c r="P28" s="139"/>
      <c r="Q28" s="139"/>
      <c r="R28" s="139"/>
      <c r="S28" s="139"/>
      <c r="T28" s="139"/>
      <c r="U28" s="84"/>
    </row>
    <row r="29" ht="24.95" customHeight="1" spans="1:21">
      <c r="A29" s="87" t="s">
        <v>128</v>
      </c>
      <c r="B29" s="87" t="s">
        <v>113</v>
      </c>
      <c r="C29" s="135" t="s">
        <v>118</v>
      </c>
      <c r="D29" s="87" t="s">
        <v>114</v>
      </c>
      <c r="E29" s="84" t="s">
        <v>129</v>
      </c>
      <c r="F29" s="133">
        <f t="shared" si="0"/>
        <v>60000</v>
      </c>
      <c r="G29" s="84">
        <v>0</v>
      </c>
      <c r="H29" s="84">
        <v>0</v>
      </c>
      <c r="I29" s="139"/>
      <c r="J29" s="84"/>
      <c r="K29" s="139"/>
      <c r="L29" s="139"/>
      <c r="M29" s="139"/>
      <c r="N29" s="139"/>
      <c r="O29" s="84"/>
      <c r="P29" s="139"/>
      <c r="Q29" s="139"/>
      <c r="R29" s="139"/>
      <c r="S29" s="139"/>
      <c r="T29" s="139"/>
      <c r="U29" s="84">
        <v>60000</v>
      </c>
    </row>
    <row r="30" ht="24.95" customHeight="1" spans="1:21">
      <c r="A30" s="87"/>
      <c r="B30" s="87"/>
      <c r="C30" s="135"/>
      <c r="D30" s="87" t="s">
        <v>130</v>
      </c>
      <c r="E30" s="84" t="s">
        <v>96</v>
      </c>
      <c r="F30" s="133">
        <f t="shared" si="0"/>
        <v>685244.01</v>
      </c>
      <c r="G30" s="84">
        <f>SUM(G31:G36)</f>
        <v>450244.01</v>
      </c>
      <c r="H30" s="84">
        <f>SUM(H31:H36)</f>
        <v>202000</v>
      </c>
      <c r="I30" s="139"/>
      <c r="J30" s="84"/>
      <c r="K30" s="139"/>
      <c r="L30" s="139"/>
      <c r="M30" s="139"/>
      <c r="N30" s="139"/>
      <c r="O30" s="84">
        <f>SUM(O31:O36)</f>
        <v>33000</v>
      </c>
      <c r="P30" s="139"/>
      <c r="Q30" s="139"/>
      <c r="R30" s="139"/>
      <c r="S30" s="139"/>
      <c r="T30" s="139"/>
      <c r="U30" s="84"/>
    </row>
    <row r="31" ht="24.95" customHeight="1" spans="1:21">
      <c r="A31" s="87" t="s">
        <v>111</v>
      </c>
      <c r="B31" s="87" t="s">
        <v>112</v>
      </c>
      <c r="C31" s="134">
        <v>50</v>
      </c>
      <c r="D31" s="87" t="s">
        <v>130</v>
      </c>
      <c r="E31" s="84" t="s">
        <v>131</v>
      </c>
      <c r="F31" s="133">
        <f t="shared" si="0"/>
        <v>177180</v>
      </c>
      <c r="G31" s="84">
        <v>177180</v>
      </c>
      <c r="H31" s="84"/>
      <c r="I31" s="139"/>
      <c r="J31" s="84"/>
      <c r="K31" s="139"/>
      <c r="L31" s="139"/>
      <c r="M31" s="139"/>
      <c r="N31" s="139"/>
      <c r="O31" s="84"/>
      <c r="P31" s="139"/>
      <c r="Q31" s="139"/>
      <c r="R31" s="139"/>
      <c r="S31" s="139"/>
      <c r="T31" s="139"/>
      <c r="U31" s="84"/>
    </row>
    <row r="32" ht="24.95" customHeight="1" spans="1:21">
      <c r="A32" s="87" t="s">
        <v>111</v>
      </c>
      <c r="B32" s="87" t="s">
        <v>112</v>
      </c>
      <c r="C32" s="134">
        <v>50</v>
      </c>
      <c r="D32" s="87" t="s">
        <v>130</v>
      </c>
      <c r="E32" s="84" t="s">
        <v>131</v>
      </c>
      <c r="F32" s="133">
        <f t="shared" si="0"/>
        <v>113524.01</v>
      </c>
      <c r="G32" s="84">
        <v>113524.01</v>
      </c>
      <c r="H32" s="84"/>
      <c r="I32" s="139"/>
      <c r="J32" s="84"/>
      <c r="K32" s="139"/>
      <c r="L32" s="139"/>
      <c r="M32" s="139"/>
      <c r="N32" s="139"/>
      <c r="O32" s="84"/>
      <c r="P32" s="139"/>
      <c r="Q32" s="139"/>
      <c r="R32" s="139"/>
      <c r="S32" s="139"/>
      <c r="T32" s="139"/>
      <c r="U32" s="84"/>
    </row>
    <row r="33" ht="24.95" customHeight="1" spans="1:21">
      <c r="A33" s="87" t="s">
        <v>111</v>
      </c>
      <c r="B33" s="87" t="s">
        <v>112</v>
      </c>
      <c r="C33" s="134">
        <v>50</v>
      </c>
      <c r="D33" s="87" t="s">
        <v>130</v>
      </c>
      <c r="E33" s="84" t="s">
        <v>131</v>
      </c>
      <c r="F33" s="133">
        <f t="shared" si="0"/>
        <v>115620</v>
      </c>
      <c r="G33" s="84">
        <v>115620</v>
      </c>
      <c r="H33" s="84"/>
      <c r="I33" s="139"/>
      <c r="J33" s="84"/>
      <c r="K33" s="139"/>
      <c r="L33" s="139"/>
      <c r="M33" s="139"/>
      <c r="N33" s="139"/>
      <c r="O33" s="84"/>
      <c r="P33" s="139"/>
      <c r="Q33" s="139"/>
      <c r="R33" s="139"/>
      <c r="S33" s="139"/>
      <c r="T33" s="139"/>
      <c r="U33" s="84"/>
    </row>
    <row r="34" ht="24.95" customHeight="1" spans="1:21">
      <c r="A34" s="87" t="s">
        <v>111</v>
      </c>
      <c r="B34" s="87" t="s">
        <v>112</v>
      </c>
      <c r="C34" s="134">
        <v>50</v>
      </c>
      <c r="D34" s="87" t="s">
        <v>130</v>
      </c>
      <c r="E34" s="84" t="s">
        <v>131</v>
      </c>
      <c r="F34" s="133">
        <f t="shared" si="0"/>
        <v>43920</v>
      </c>
      <c r="G34" s="84">
        <v>43920</v>
      </c>
      <c r="H34" s="84"/>
      <c r="I34" s="139"/>
      <c r="J34" s="84"/>
      <c r="K34" s="139"/>
      <c r="L34" s="139"/>
      <c r="M34" s="139"/>
      <c r="N34" s="139"/>
      <c r="O34" s="84"/>
      <c r="P34" s="139"/>
      <c r="Q34" s="139"/>
      <c r="R34" s="139"/>
      <c r="S34" s="139"/>
      <c r="T34" s="139"/>
      <c r="U34" s="84"/>
    </row>
    <row r="35" ht="24.95" customHeight="1" spans="1:21">
      <c r="A35" s="87" t="s">
        <v>111</v>
      </c>
      <c r="B35" s="87" t="s">
        <v>112</v>
      </c>
      <c r="C35" s="134">
        <v>50</v>
      </c>
      <c r="D35" s="87" t="s">
        <v>130</v>
      </c>
      <c r="E35" s="84" t="s">
        <v>131</v>
      </c>
      <c r="F35" s="133">
        <f t="shared" si="0"/>
        <v>202000</v>
      </c>
      <c r="G35" s="84"/>
      <c r="H35" s="84">
        <v>202000</v>
      </c>
      <c r="I35" s="139"/>
      <c r="J35" s="84"/>
      <c r="K35" s="139"/>
      <c r="L35" s="139"/>
      <c r="M35" s="139"/>
      <c r="N35" s="139"/>
      <c r="O35" s="84"/>
      <c r="P35" s="139"/>
      <c r="Q35" s="139"/>
      <c r="R35" s="139"/>
      <c r="S35" s="139"/>
      <c r="T35" s="139"/>
      <c r="U35" s="84"/>
    </row>
    <row r="36" ht="24.95" customHeight="1" spans="1:21">
      <c r="A36" s="87" t="s">
        <v>111</v>
      </c>
      <c r="B36" s="87" t="s">
        <v>112</v>
      </c>
      <c r="C36" s="134">
        <v>50</v>
      </c>
      <c r="D36" s="87" t="s">
        <v>130</v>
      </c>
      <c r="E36" s="84" t="s">
        <v>131</v>
      </c>
      <c r="F36" s="133">
        <f t="shared" si="0"/>
        <v>33000</v>
      </c>
      <c r="G36" s="84"/>
      <c r="H36" s="84"/>
      <c r="I36" s="139"/>
      <c r="J36" s="84"/>
      <c r="K36" s="139"/>
      <c r="L36" s="139"/>
      <c r="M36" s="139"/>
      <c r="N36" s="139"/>
      <c r="O36" s="84">
        <v>33000</v>
      </c>
      <c r="P36" s="139"/>
      <c r="Q36" s="139"/>
      <c r="R36" s="139"/>
      <c r="S36" s="139"/>
      <c r="T36" s="139"/>
      <c r="U36" s="84"/>
    </row>
    <row r="37" ht="24.95" customHeight="1" spans="1:21">
      <c r="A37" s="87"/>
      <c r="B37" s="87"/>
      <c r="C37" s="134"/>
      <c r="D37" s="87" t="s">
        <v>132</v>
      </c>
      <c r="E37" s="84" t="s">
        <v>98</v>
      </c>
      <c r="F37" s="133">
        <f t="shared" si="0"/>
        <v>1020122.27</v>
      </c>
      <c r="G37" s="84">
        <f>SUM(G38:G44)</f>
        <v>325122.27</v>
      </c>
      <c r="H37" s="84">
        <f>SUM(H38:H44)</f>
        <v>547000</v>
      </c>
      <c r="I37" s="139"/>
      <c r="J37" s="84"/>
      <c r="K37" s="139"/>
      <c r="L37" s="139"/>
      <c r="M37" s="139"/>
      <c r="N37" s="139"/>
      <c r="O37" s="84">
        <f>SUM(O38:O44)</f>
        <v>148000</v>
      </c>
      <c r="P37" s="139"/>
      <c r="Q37" s="139"/>
      <c r="R37" s="139"/>
      <c r="S37" s="139"/>
      <c r="T37" s="139"/>
      <c r="U37" s="84"/>
    </row>
    <row r="38" ht="24.95" customHeight="1" spans="1:21">
      <c r="A38" s="87" t="s">
        <v>111</v>
      </c>
      <c r="B38" s="87" t="s">
        <v>112</v>
      </c>
      <c r="C38" s="134">
        <v>50</v>
      </c>
      <c r="D38" s="87" t="s">
        <v>132</v>
      </c>
      <c r="E38" s="84" t="s">
        <v>131</v>
      </c>
      <c r="F38" s="133">
        <f t="shared" si="0"/>
        <v>118536</v>
      </c>
      <c r="G38" s="84">
        <v>118536</v>
      </c>
      <c r="H38" s="84"/>
      <c r="I38" s="139"/>
      <c r="J38" s="84"/>
      <c r="K38" s="139"/>
      <c r="L38" s="139"/>
      <c r="M38" s="139"/>
      <c r="N38" s="139"/>
      <c r="O38" s="84"/>
      <c r="P38" s="139"/>
      <c r="Q38" s="139"/>
      <c r="R38" s="139"/>
      <c r="S38" s="139"/>
      <c r="T38" s="139"/>
      <c r="U38" s="84"/>
    </row>
    <row r="39" ht="24.95" customHeight="1" spans="1:21">
      <c r="A39" s="87" t="s">
        <v>111</v>
      </c>
      <c r="B39" s="87" t="s">
        <v>112</v>
      </c>
      <c r="C39" s="134">
        <v>50</v>
      </c>
      <c r="D39" s="87" t="s">
        <v>132</v>
      </c>
      <c r="E39" s="84" t="s">
        <v>131</v>
      </c>
      <c r="F39" s="133">
        <f t="shared" si="0"/>
        <v>540</v>
      </c>
      <c r="G39" s="84">
        <v>540</v>
      </c>
      <c r="H39" s="84"/>
      <c r="I39" s="139"/>
      <c r="J39" s="84"/>
      <c r="K39" s="139"/>
      <c r="L39" s="139"/>
      <c r="M39" s="139"/>
      <c r="N39" s="139"/>
      <c r="O39" s="84"/>
      <c r="P39" s="139"/>
      <c r="Q39" s="139"/>
      <c r="R39" s="139"/>
      <c r="S39" s="139"/>
      <c r="T39" s="139"/>
      <c r="U39" s="84"/>
    </row>
    <row r="40" ht="24.95" customHeight="1" spans="1:21">
      <c r="A40" s="87" t="s">
        <v>111</v>
      </c>
      <c r="B40" s="87" t="s">
        <v>112</v>
      </c>
      <c r="C40" s="134">
        <v>50</v>
      </c>
      <c r="D40" s="87" t="s">
        <v>132</v>
      </c>
      <c r="E40" s="84" t="s">
        <v>131</v>
      </c>
      <c r="F40" s="133">
        <f t="shared" si="0"/>
        <v>81717.87</v>
      </c>
      <c r="G40" s="84">
        <v>81717.87</v>
      </c>
      <c r="H40" s="84"/>
      <c r="I40" s="139"/>
      <c r="J40" s="84"/>
      <c r="K40" s="139"/>
      <c r="L40" s="139"/>
      <c r="M40" s="139"/>
      <c r="N40" s="139"/>
      <c r="O40" s="84"/>
      <c r="P40" s="139"/>
      <c r="Q40" s="139"/>
      <c r="R40" s="139"/>
      <c r="S40" s="139"/>
      <c r="T40" s="139"/>
      <c r="U40" s="84"/>
    </row>
    <row r="41" ht="24.95" customHeight="1" spans="1:21">
      <c r="A41" s="87" t="s">
        <v>111</v>
      </c>
      <c r="B41" s="87" t="s">
        <v>112</v>
      </c>
      <c r="C41" s="134">
        <v>50</v>
      </c>
      <c r="D41" s="87" t="s">
        <v>132</v>
      </c>
      <c r="E41" s="84" t="s">
        <v>131</v>
      </c>
      <c r="F41" s="133">
        <f t="shared" si="0"/>
        <v>92580</v>
      </c>
      <c r="G41" s="84">
        <v>92580</v>
      </c>
      <c r="H41" s="84"/>
      <c r="I41" s="139"/>
      <c r="J41" s="84"/>
      <c r="K41" s="139"/>
      <c r="L41" s="139"/>
      <c r="M41" s="139"/>
      <c r="N41" s="139"/>
      <c r="O41" s="84"/>
      <c r="P41" s="139"/>
      <c r="Q41" s="139"/>
      <c r="R41" s="139"/>
      <c r="S41" s="139"/>
      <c r="T41" s="139"/>
      <c r="U41" s="84"/>
    </row>
    <row r="42" ht="24.95" customHeight="1" spans="1:21">
      <c r="A42" s="87" t="s">
        <v>111</v>
      </c>
      <c r="B42" s="87" t="s">
        <v>112</v>
      </c>
      <c r="C42" s="134">
        <v>50</v>
      </c>
      <c r="D42" s="87" t="s">
        <v>132</v>
      </c>
      <c r="E42" s="84" t="s">
        <v>131</v>
      </c>
      <c r="F42" s="133">
        <f t="shared" si="0"/>
        <v>31748.4</v>
      </c>
      <c r="G42" s="84">
        <v>31748.4</v>
      </c>
      <c r="H42" s="84"/>
      <c r="I42" s="139"/>
      <c r="J42" s="84"/>
      <c r="K42" s="139"/>
      <c r="L42" s="139"/>
      <c r="M42" s="139"/>
      <c r="N42" s="139"/>
      <c r="O42" s="84"/>
      <c r="P42" s="139"/>
      <c r="Q42" s="139"/>
      <c r="R42" s="139"/>
      <c r="S42" s="139"/>
      <c r="T42" s="139"/>
      <c r="U42" s="84"/>
    </row>
    <row r="43" ht="24.95" customHeight="1" spans="1:21">
      <c r="A43" s="87" t="s">
        <v>111</v>
      </c>
      <c r="B43" s="87" t="s">
        <v>112</v>
      </c>
      <c r="C43" s="134">
        <v>50</v>
      </c>
      <c r="D43" s="87" t="s">
        <v>132</v>
      </c>
      <c r="E43" s="84" t="s">
        <v>131</v>
      </c>
      <c r="F43" s="133">
        <f t="shared" si="0"/>
        <v>547000</v>
      </c>
      <c r="G43" s="84"/>
      <c r="H43" s="84">
        <v>547000</v>
      </c>
      <c r="I43" s="139"/>
      <c r="J43" s="84"/>
      <c r="K43" s="139"/>
      <c r="L43" s="139"/>
      <c r="M43" s="139"/>
      <c r="N43" s="139"/>
      <c r="O43" s="84"/>
      <c r="P43" s="139"/>
      <c r="Q43" s="139"/>
      <c r="R43" s="139"/>
      <c r="S43" s="139"/>
      <c r="T43" s="139"/>
      <c r="U43" s="84"/>
    </row>
    <row r="44" ht="24.95" customHeight="1" spans="1:21">
      <c r="A44" s="87" t="s">
        <v>111</v>
      </c>
      <c r="B44" s="87" t="s">
        <v>112</v>
      </c>
      <c r="C44" s="134">
        <v>50</v>
      </c>
      <c r="D44" s="87" t="s">
        <v>132</v>
      </c>
      <c r="E44" s="84" t="s">
        <v>131</v>
      </c>
      <c r="F44" s="133">
        <f t="shared" si="0"/>
        <v>148000</v>
      </c>
      <c r="G44" s="84"/>
      <c r="H44" s="84"/>
      <c r="I44" s="139"/>
      <c r="J44" s="84"/>
      <c r="K44" s="139"/>
      <c r="L44" s="139"/>
      <c r="M44" s="139"/>
      <c r="N44" s="139"/>
      <c r="O44" s="84">
        <v>148000</v>
      </c>
      <c r="P44" s="139"/>
      <c r="Q44" s="139"/>
      <c r="R44" s="139"/>
      <c r="S44" s="139"/>
      <c r="T44" s="139"/>
      <c r="U44" s="84"/>
    </row>
    <row r="45" ht="24.95" customHeight="1" spans="1:21">
      <c r="A45" s="87"/>
      <c r="B45" s="87"/>
      <c r="C45" s="134"/>
      <c r="D45" s="87" t="s">
        <v>133</v>
      </c>
      <c r="E45" s="84" t="s">
        <v>100</v>
      </c>
      <c r="F45" s="133">
        <f t="shared" si="0"/>
        <v>123326.63</v>
      </c>
      <c r="G45" s="84">
        <f>SUM(G46:G51)</f>
        <v>93326.63</v>
      </c>
      <c r="H45" s="84">
        <f>SUM(H46:H51)</f>
        <v>20000</v>
      </c>
      <c r="I45" s="139"/>
      <c r="J45" s="84"/>
      <c r="K45" s="139"/>
      <c r="L45" s="139"/>
      <c r="M45" s="139"/>
      <c r="N45" s="139"/>
      <c r="O45" s="84">
        <f>SUM(O46:O51)</f>
        <v>10000</v>
      </c>
      <c r="P45" s="139"/>
      <c r="Q45" s="139"/>
      <c r="R45" s="139"/>
      <c r="S45" s="139"/>
      <c r="T45" s="139"/>
      <c r="U45" s="84"/>
    </row>
    <row r="46" ht="24.95" customHeight="1" spans="1:21">
      <c r="A46" s="87" t="s">
        <v>111</v>
      </c>
      <c r="B46" s="87" t="s">
        <v>112</v>
      </c>
      <c r="C46" s="134">
        <v>50</v>
      </c>
      <c r="D46" s="87" t="s">
        <v>133</v>
      </c>
      <c r="E46" s="84" t="s">
        <v>131</v>
      </c>
      <c r="F46" s="133">
        <f t="shared" si="0"/>
        <v>37548</v>
      </c>
      <c r="G46" s="84">
        <v>37548</v>
      </c>
      <c r="H46" s="84"/>
      <c r="I46" s="139"/>
      <c r="J46" s="84"/>
      <c r="K46" s="139"/>
      <c r="L46" s="139"/>
      <c r="M46" s="139"/>
      <c r="N46" s="139"/>
      <c r="O46" s="84"/>
      <c r="P46" s="139"/>
      <c r="Q46" s="139"/>
      <c r="R46" s="139"/>
      <c r="S46" s="139"/>
      <c r="T46" s="139"/>
      <c r="U46" s="84"/>
    </row>
    <row r="47" ht="24.95" customHeight="1" spans="1:21">
      <c r="A47" s="87" t="s">
        <v>111</v>
      </c>
      <c r="B47" s="87" t="s">
        <v>112</v>
      </c>
      <c r="C47" s="134">
        <v>50</v>
      </c>
      <c r="D47" s="87" t="s">
        <v>133</v>
      </c>
      <c r="E47" s="84" t="s">
        <v>131</v>
      </c>
      <c r="F47" s="133">
        <f t="shared" si="0"/>
        <v>23553.83</v>
      </c>
      <c r="G47" s="84">
        <v>23553.83</v>
      </c>
      <c r="H47" s="84"/>
      <c r="I47" s="139"/>
      <c r="J47" s="84"/>
      <c r="K47" s="139"/>
      <c r="L47" s="139"/>
      <c r="M47" s="139"/>
      <c r="N47" s="139"/>
      <c r="O47" s="84"/>
      <c r="P47" s="139"/>
      <c r="Q47" s="139"/>
      <c r="R47" s="139"/>
      <c r="S47" s="139"/>
      <c r="T47" s="139"/>
      <c r="U47" s="84"/>
    </row>
    <row r="48" ht="24.95" customHeight="1" spans="1:21">
      <c r="A48" s="87" t="s">
        <v>111</v>
      </c>
      <c r="B48" s="87" t="s">
        <v>112</v>
      </c>
      <c r="C48" s="134">
        <v>50</v>
      </c>
      <c r="D48" s="87" t="s">
        <v>133</v>
      </c>
      <c r="E48" s="84" t="s">
        <v>131</v>
      </c>
      <c r="F48" s="133">
        <f t="shared" si="0"/>
        <v>23124</v>
      </c>
      <c r="G48" s="84">
        <v>23124</v>
      </c>
      <c r="H48" s="84"/>
      <c r="I48" s="139"/>
      <c r="J48" s="84"/>
      <c r="K48" s="139"/>
      <c r="L48" s="139"/>
      <c r="M48" s="139"/>
      <c r="N48" s="139"/>
      <c r="O48" s="84"/>
      <c r="P48" s="139"/>
      <c r="Q48" s="139"/>
      <c r="R48" s="139"/>
      <c r="S48" s="139"/>
      <c r="T48" s="139"/>
      <c r="U48" s="84"/>
    </row>
    <row r="49" ht="24.95" customHeight="1" spans="1:21">
      <c r="A49" s="87" t="s">
        <v>111</v>
      </c>
      <c r="B49" s="87" t="s">
        <v>112</v>
      </c>
      <c r="C49" s="134">
        <v>50</v>
      </c>
      <c r="D49" s="87" t="s">
        <v>133</v>
      </c>
      <c r="E49" s="84" t="s">
        <v>131</v>
      </c>
      <c r="F49" s="133">
        <f t="shared" si="0"/>
        <v>9100.8</v>
      </c>
      <c r="G49" s="84">
        <v>9100.8</v>
      </c>
      <c r="H49" s="84"/>
      <c r="I49" s="139"/>
      <c r="J49" s="84"/>
      <c r="K49" s="139"/>
      <c r="L49" s="139"/>
      <c r="M49" s="139"/>
      <c r="N49" s="139"/>
      <c r="O49" s="84"/>
      <c r="P49" s="139"/>
      <c r="Q49" s="139"/>
      <c r="R49" s="139"/>
      <c r="S49" s="139"/>
      <c r="T49" s="139"/>
      <c r="U49" s="84"/>
    </row>
    <row r="50" ht="24.95" customHeight="1" spans="1:21">
      <c r="A50" s="87" t="s">
        <v>111</v>
      </c>
      <c r="B50" s="87" t="s">
        <v>112</v>
      </c>
      <c r="C50" s="134">
        <v>50</v>
      </c>
      <c r="D50" s="87" t="s">
        <v>133</v>
      </c>
      <c r="E50" s="84" t="s">
        <v>131</v>
      </c>
      <c r="F50" s="133">
        <f t="shared" si="0"/>
        <v>20000</v>
      </c>
      <c r="G50" s="84"/>
      <c r="H50" s="84">
        <v>20000</v>
      </c>
      <c r="I50" s="139"/>
      <c r="J50" s="84"/>
      <c r="K50" s="139"/>
      <c r="L50" s="139"/>
      <c r="M50" s="139"/>
      <c r="N50" s="139"/>
      <c r="O50" s="84"/>
      <c r="P50" s="139"/>
      <c r="Q50" s="139"/>
      <c r="R50" s="139"/>
      <c r="S50" s="139"/>
      <c r="T50" s="139"/>
      <c r="U50" s="84"/>
    </row>
    <row r="51" ht="24.95" customHeight="1" spans="1:21">
      <c r="A51" s="87" t="s">
        <v>111</v>
      </c>
      <c r="B51" s="87" t="s">
        <v>112</v>
      </c>
      <c r="C51" s="134">
        <v>50</v>
      </c>
      <c r="D51" s="87" t="s">
        <v>133</v>
      </c>
      <c r="E51" s="84" t="s">
        <v>131</v>
      </c>
      <c r="F51" s="133">
        <f t="shared" si="0"/>
        <v>10000</v>
      </c>
      <c r="G51" s="84"/>
      <c r="H51" s="84"/>
      <c r="I51" s="139"/>
      <c r="J51" s="84"/>
      <c r="K51" s="139"/>
      <c r="L51" s="139"/>
      <c r="M51" s="139"/>
      <c r="N51" s="139"/>
      <c r="O51" s="84">
        <v>10000</v>
      </c>
      <c r="P51" s="139"/>
      <c r="Q51" s="139"/>
      <c r="R51" s="139"/>
      <c r="S51" s="139"/>
      <c r="T51" s="139"/>
      <c r="U51" s="84"/>
    </row>
    <row r="52" ht="24.95" customHeight="1" spans="1:21">
      <c r="A52" s="87"/>
      <c r="B52" s="87"/>
      <c r="C52" s="134"/>
      <c r="D52" s="87" t="s">
        <v>134</v>
      </c>
      <c r="E52" s="84" t="s">
        <v>102</v>
      </c>
      <c r="F52" s="133">
        <f t="shared" si="0"/>
        <v>122721.46</v>
      </c>
      <c r="G52" s="84">
        <f>SUM(G53:G58)</f>
        <v>97721.46</v>
      </c>
      <c r="H52" s="84">
        <f>SUM(H53:H58)</f>
        <v>10000</v>
      </c>
      <c r="I52" s="139"/>
      <c r="J52" s="84"/>
      <c r="K52" s="139"/>
      <c r="L52" s="139"/>
      <c r="M52" s="139"/>
      <c r="N52" s="139"/>
      <c r="O52" s="84">
        <f>SUM(O53:O58)</f>
        <v>15000</v>
      </c>
      <c r="P52" s="139"/>
      <c r="Q52" s="139"/>
      <c r="R52" s="139"/>
      <c r="S52" s="139"/>
      <c r="T52" s="139"/>
      <c r="U52" s="84"/>
    </row>
    <row r="53" ht="24.95" customHeight="1" spans="1:21">
      <c r="A53" s="87" t="s">
        <v>111</v>
      </c>
      <c r="B53" s="87" t="s">
        <v>112</v>
      </c>
      <c r="C53" s="134">
        <v>50</v>
      </c>
      <c r="D53" s="87" t="s">
        <v>134</v>
      </c>
      <c r="E53" s="84" t="s">
        <v>131</v>
      </c>
      <c r="F53" s="133">
        <f t="shared" si="0"/>
        <v>40368</v>
      </c>
      <c r="G53" s="84">
        <v>40368</v>
      </c>
      <c r="H53" s="84"/>
      <c r="I53" s="139"/>
      <c r="J53" s="84"/>
      <c r="K53" s="139"/>
      <c r="L53" s="139"/>
      <c r="M53" s="139"/>
      <c r="N53" s="139"/>
      <c r="O53" s="84"/>
      <c r="P53" s="139"/>
      <c r="Q53" s="139"/>
      <c r="R53" s="139"/>
      <c r="S53" s="139"/>
      <c r="T53" s="139"/>
      <c r="U53" s="84"/>
    </row>
    <row r="54" ht="24.95" customHeight="1" spans="1:21">
      <c r="A54" s="87" t="s">
        <v>111</v>
      </c>
      <c r="B54" s="87" t="s">
        <v>112</v>
      </c>
      <c r="C54" s="134">
        <v>50</v>
      </c>
      <c r="D54" s="87" t="s">
        <v>134</v>
      </c>
      <c r="E54" s="84" t="s">
        <v>131</v>
      </c>
      <c r="F54" s="133">
        <f t="shared" si="0"/>
        <v>24691.86</v>
      </c>
      <c r="G54" s="84">
        <v>24691.86</v>
      </c>
      <c r="H54" s="84"/>
      <c r="I54" s="139"/>
      <c r="J54" s="84"/>
      <c r="K54" s="139"/>
      <c r="L54" s="139"/>
      <c r="M54" s="139"/>
      <c r="N54" s="139"/>
      <c r="O54" s="84"/>
      <c r="P54" s="139"/>
      <c r="Q54" s="139"/>
      <c r="R54" s="139"/>
      <c r="S54" s="139"/>
      <c r="T54" s="139"/>
      <c r="U54" s="84"/>
    </row>
    <row r="55" ht="24.95" customHeight="1" spans="1:21">
      <c r="A55" s="87" t="s">
        <v>111</v>
      </c>
      <c r="B55" s="87" t="s">
        <v>112</v>
      </c>
      <c r="C55" s="134">
        <v>50</v>
      </c>
      <c r="D55" s="87" t="s">
        <v>134</v>
      </c>
      <c r="E55" s="84" t="s">
        <v>131</v>
      </c>
      <c r="F55" s="133">
        <f t="shared" si="0"/>
        <v>23136</v>
      </c>
      <c r="G55" s="84">
        <v>23136</v>
      </c>
      <c r="H55" s="84"/>
      <c r="I55" s="139"/>
      <c r="J55" s="84"/>
      <c r="K55" s="139"/>
      <c r="L55" s="139"/>
      <c r="M55" s="139"/>
      <c r="N55" s="139"/>
      <c r="O55" s="84"/>
      <c r="P55" s="139"/>
      <c r="Q55" s="139"/>
      <c r="R55" s="139"/>
      <c r="S55" s="139"/>
      <c r="T55" s="139"/>
      <c r="U55" s="84"/>
    </row>
    <row r="56" ht="24.95" customHeight="1" spans="1:21">
      <c r="A56" s="87" t="s">
        <v>111</v>
      </c>
      <c r="B56" s="87" t="s">
        <v>112</v>
      </c>
      <c r="C56" s="134">
        <v>50</v>
      </c>
      <c r="D56" s="87" t="s">
        <v>134</v>
      </c>
      <c r="E56" s="84" t="s">
        <v>131</v>
      </c>
      <c r="F56" s="133">
        <f t="shared" si="0"/>
        <v>9525.6</v>
      </c>
      <c r="G56" s="84">
        <v>9525.6</v>
      </c>
      <c r="H56" s="84"/>
      <c r="I56" s="139"/>
      <c r="J56" s="84"/>
      <c r="K56" s="139"/>
      <c r="L56" s="139"/>
      <c r="M56" s="139"/>
      <c r="N56" s="139"/>
      <c r="O56" s="84"/>
      <c r="P56" s="139"/>
      <c r="Q56" s="139"/>
      <c r="R56" s="139"/>
      <c r="S56" s="139"/>
      <c r="T56" s="139"/>
      <c r="U56" s="84"/>
    </row>
    <row r="57" ht="24.95" customHeight="1" spans="1:21">
      <c r="A57" s="87" t="s">
        <v>111</v>
      </c>
      <c r="B57" s="87" t="s">
        <v>112</v>
      </c>
      <c r="C57" s="134">
        <v>50</v>
      </c>
      <c r="D57" s="87" t="s">
        <v>134</v>
      </c>
      <c r="E57" s="84" t="s">
        <v>131</v>
      </c>
      <c r="F57" s="133">
        <f t="shared" si="0"/>
        <v>10000</v>
      </c>
      <c r="G57" s="84"/>
      <c r="H57" s="84">
        <v>10000</v>
      </c>
      <c r="I57" s="139"/>
      <c r="J57" s="84"/>
      <c r="K57" s="139"/>
      <c r="L57" s="139"/>
      <c r="M57" s="139"/>
      <c r="N57" s="139"/>
      <c r="O57" s="84"/>
      <c r="P57" s="139"/>
      <c r="Q57" s="139"/>
      <c r="R57" s="139"/>
      <c r="S57" s="139"/>
      <c r="T57" s="139"/>
      <c r="U57" s="84"/>
    </row>
    <row r="58" ht="24.95" customHeight="1" spans="1:21">
      <c r="A58" s="87" t="s">
        <v>111</v>
      </c>
      <c r="B58" s="87" t="s">
        <v>112</v>
      </c>
      <c r="C58" s="134">
        <v>50</v>
      </c>
      <c r="D58" s="87" t="s">
        <v>134</v>
      </c>
      <c r="E58" s="84" t="s">
        <v>131</v>
      </c>
      <c r="F58" s="133">
        <f t="shared" si="0"/>
        <v>15000</v>
      </c>
      <c r="G58" s="84"/>
      <c r="H58" s="84"/>
      <c r="I58" s="139"/>
      <c r="J58" s="84"/>
      <c r="K58" s="139"/>
      <c r="L58" s="139"/>
      <c r="M58" s="139"/>
      <c r="N58" s="139"/>
      <c r="O58" s="84">
        <v>15000</v>
      </c>
      <c r="P58" s="139"/>
      <c r="Q58" s="139"/>
      <c r="R58" s="139"/>
      <c r="S58" s="139"/>
      <c r="T58" s="139"/>
      <c r="U58" s="8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9"/>
  <sheetViews>
    <sheetView showGridLines="0" showZeros="0" topLeftCell="A16" workbookViewId="0">
      <selection activeCell="G42" sqref="G42"/>
    </sheetView>
  </sheetViews>
  <sheetFormatPr defaultColWidth="6.75" defaultRowHeight="23.1" customHeight="1"/>
  <cols>
    <col min="1" max="3" width="3.625" style="340" customWidth="1"/>
    <col min="4" max="4" width="7.25" style="340" customWidth="1"/>
    <col min="5" max="5" width="19.5" style="340" customWidth="1"/>
    <col min="6" max="6" width="12.5" style="340" customWidth="1"/>
    <col min="7" max="7" width="16.25" style="340" customWidth="1"/>
    <col min="8" max="8" width="13.375" style="340" customWidth="1"/>
    <col min="9" max="9" width="13.5" style="340" customWidth="1"/>
    <col min="10" max="11" width="7.5" style="340" customWidth="1"/>
    <col min="12" max="12" width="11.875" style="430" customWidth="1"/>
    <col min="13" max="13" width="13.25" style="340" customWidth="1"/>
    <col min="14" max="14" width="14.25" style="340" customWidth="1"/>
    <col min="15" max="20" width="7.5" style="340" customWidth="1"/>
    <col min="21" max="21" width="11.625" style="340" customWidth="1"/>
    <col min="22" max="22" width="14.75" style="340" customWidth="1"/>
    <col min="23" max="23" width="7.5" style="340" customWidth="1"/>
    <col min="24" max="24" width="11.125" style="340" customWidth="1"/>
    <col min="25" max="25" width="11.5" style="340" customWidth="1"/>
    <col min="26" max="16384" width="6.75" style="340"/>
  </cols>
  <sheetData>
    <row r="1" customHeight="1" spans="2:26">
      <c r="B1" s="431"/>
      <c r="C1" s="431"/>
      <c r="D1" s="431"/>
      <c r="E1" s="431"/>
      <c r="F1" s="431"/>
      <c r="G1" s="431"/>
      <c r="H1" s="431"/>
      <c r="I1" s="431"/>
      <c r="J1" s="431"/>
      <c r="K1" s="431"/>
      <c r="M1" s="431"/>
      <c r="N1" s="431"/>
      <c r="O1" s="431"/>
      <c r="P1" s="431"/>
      <c r="Q1" s="431"/>
      <c r="R1" s="431"/>
      <c r="S1" s="431"/>
      <c r="T1" s="431"/>
      <c r="U1" s="431"/>
      <c r="Y1" s="441" t="s">
        <v>188</v>
      </c>
      <c r="Z1" s="442"/>
    </row>
    <row r="2" customHeight="1" spans="1:25">
      <c r="A2" s="432" t="s">
        <v>189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</row>
    <row r="3" customHeight="1" spans="1:26">
      <c r="A3" s="433"/>
      <c r="B3" s="433"/>
      <c r="C3" s="433"/>
      <c r="D3" s="434"/>
      <c r="E3" s="434"/>
      <c r="F3" s="434"/>
      <c r="G3" s="434"/>
      <c r="H3" s="434"/>
      <c r="I3" s="434"/>
      <c r="J3" s="434"/>
      <c r="K3" s="434"/>
      <c r="M3" s="434"/>
      <c r="N3" s="434"/>
      <c r="O3" s="434"/>
      <c r="P3" s="434"/>
      <c r="Q3" s="434"/>
      <c r="R3" s="434"/>
      <c r="S3" s="434"/>
      <c r="T3" s="434"/>
      <c r="U3" s="434"/>
      <c r="X3" s="440" t="s">
        <v>77</v>
      </c>
      <c r="Y3" s="440"/>
      <c r="Z3" s="443"/>
    </row>
    <row r="4" ht="27" customHeight="1" spans="1:25">
      <c r="A4" s="353" t="s">
        <v>105</v>
      </c>
      <c r="B4" s="353"/>
      <c r="C4" s="353"/>
      <c r="D4" s="435" t="s">
        <v>78</v>
      </c>
      <c r="E4" s="435" t="s">
        <v>106</v>
      </c>
      <c r="F4" s="435" t="s">
        <v>107</v>
      </c>
      <c r="G4" s="436" t="s">
        <v>190</v>
      </c>
      <c r="H4" s="437"/>
      <c r="I4" s="437"/>
      <c r="J4" s="437"/>
      <c r="K4" s="437"/>
      <c r="L4" s="438"/>
      <c r="M4" s="439" t="s">
        <v>158</v>
      </c>
      <c r="N4" s="439"/>
      <c r="O4" s="439"/>
      <c r="P4" s="439"/>
      <c r="Q4" s="439"/>
      <c r="R4" s="439"/>
      <c r="S4" s="439"/>
      <c r="T4" s="439"/>
      <c r="U4" s="360" t="s">
        <v>159</v>
      </c>
      <c r="V4" s="435" t="s">
        <v>191</v>
      </c>
      <c r="W4" s="435"/>
      <c r="X4" s="435"/>
      <c r="Y4" s="435"/>
    </row>
    <row r="5" ht="27" customHeight="1" spans="1:25">
      <c r="A5" s="435" t="s">
        <v>108</v>
      </c>
      <c r="B5" s="435" t="s">
        <v>109</v>
      </c>
      <c r="C5" s="435" t="s">
        <v>110</v>
      </c>
      <c r="D5" s="435"/>
      <c r="E5" s="435"/>
      <c r="F5" s="435"/>
      <c r="G5" s="435" t="s">
        <v>80</v>
      </c>
      <c r="H5" s="435" t="s">
        <v>154</v>
      </c>
      <c r="I5" s="435" t="s">
        <v>192</v>
      </c>
      <c r="J5" s="435" t="s">
        <v>193</v>
      </c>
      <c r="K5" s="358" t="s">
        <v>194</v>
      </c>
      <c r="L5" s="435" t="s">
        <v>173</v>
      </c>
      <c r="M5" s="435" t="s">
        <v>80</v>
      </c>
      <c r="N5" s="435" t="s">
        <v>195</v>
      </c>
      <c r="O5" s="435" t="s">
        <v>196</v>
      </c>
      <c r="P5" s="435" t="s">
        <v>197</v>
      </c>
      <c r="Q5" s="358" t="s">
        <v>198</v>
      </c>
      <c r="R5" s="435" t="s">
        <v>199</v>
      </c>
      <c r="S5" s="435" t="s">
        <v>200</v>
      </c>
      <c r="T5" s="435" t="s">
        <v>201</v>
      </c>
      <c r="U5" s="361"/>
      <c r="V5" s="435" t="s">
        <v>80</v>
      </c>
      <c r="W5" s="435" t="s">
        <v>202</v>
      </c>
      <c r="X5" s="435" t="s">
        <v>203</v>
      </c>
      <c r="Y5" s="435" t="s">
        <v>191</v>
      </c>
    </row>
    <row r="6" ht="27" customHeight="1" spans="1:25">
      <c r="A6" s="435"/>
      <c r="B6" s="435"/>
      <c r="C6" s="435"/>
      <c r="D6" s="435"/>
      <c r="E6" s="435"/>
      <c r="F6" s="435"/>
      <c r="G6" s="435"/>
      <c r="H6" s="435"/>
      <c r="I6" s="435"/>
      <c r="J6" s="435"/>
      <c r="K6" s="358"/>
      <c r="L6" s="435"/>
      <c r="M6" s="435"/>
      <c r="N6" s="435"/>
      <c r="O6" s="435"/>
      <c r="P6" s="435"/>
      <c r="Q6" s="358"/>
      <c r="R6" s="435"/>
      <c r="S6" s="435"/>
      <c r="T6" s="435"/>
      <c r="U6" s="362"/>
      <c r="V6" s="435"/>
      <c r="W6" s="435"/>
      <c r="X6" s="435"/>
      <c r="Y6" s="435"/>
    </row>
    <row r="7" customHeight="1" spans="1:25">
      <c r="A7" s="353" t="s">
        <v>92</v>
      </c>
      <c r="B7" s="353" t="s">
        <v>92</v>
      </c>
      <c r="C7" s="353" t="s">
        <v>92</v>
      </c>
      <c r="D7" s="353" t="s">
        <v>92</v>
      </c>
      <c r="E7" s="353" t="s">
        <v>92</v>
      </c>
      <c r="F7" s="353">
        <v>1</v>
      </c>
      <c r="G7" s="353">
        <v>2</v>
      </c>
      <c r="H7" s="353">
        <v>3</v>
      </c>
      <c r="I7" s="353">
        <v>4</v>
      </c>
      <c r="J7" s="353">
        <v>5</v>
      </c>
      <c r="K7" s="353">
        <v>6</v>
      </c>
      <c r="L7" s="353">
        <v>7</v>
      </c>
      <c r="M7" s="353">
        <v>8</v>
      </c>
      <c r="N7" s="353">
        <v>9</v>
      </c>
      <c r="O7" s="353">
        <v>10</v>
      </c>
      <c r="P7" s="353">
        <v>11</v>
      </c>
      <c r="Q7" s="353">
        <v>12</v>
      </c>
      <c r="R7" s="353">
        <v>13</v>
      </c>
      <c r="S7" s="353">
        <v>14</v>
      </c>
      <c r="T7" s="353">
        <v>15</v>
      </c>
      <c r="U7" s="353">
        <v>16</v>
      </c>
      <c r="V7" s="353">
        <v>17</v>
      </c>
      <c r="W7" s="353">
        <v>18</v>
      </c>
      <c r="X7" s="353">
        <v>19</v>
      </c>
      <c r="Y7" s="353">
        <v>20</v>
      </c>
    </row>
    <row r="8" customHeight="1" spans="1:25">
      <c r="A8" s="353"/>
      <c r="B8" s="353"/>
      <c r="C8" s="353"/>
      <c r="D8" s="354"/>
      <c r="E8" s="353" t="s">
        <v>80</v>
      </c>
      <c r="F8" s="337">
        <f>F9+F19+F24+F30+F35</f>
        <v>8672930.4</v>
      </c>
      <c r="G8" s="337">
        <f t="shared" ref="G8:Y8" si="0">G9+G19+G24+G30+G35</f>
        <v>5413877.93</v>
      </c>
      <c r="H8" s="337">
        <f t="shared" si="0"/>
        <v>2419857.93</v>
      </c>
      <c r="I8" s="337">
        <f t="shared" si="0"/>
        <v>2854640</v>
      </c>
      <c r="J8" s="337">
        <f t="shared" si="0"/>
        <v>540</v>
      </c>
      <c r="K8" s="337">
        <f t="shared" si="0"/>
        <v>0</v>
      </c>
      <c r="L8" s="337">
        <f t="shared" si="0"/>
        <v>254460</v>
      </c>
      <c r="M8" s="337">
        <f t="shared" si="0"/>
        <v>1519433.67</v>
      </c>
      <c r="N8" s="337">
        <f t="shared" si="0"/>
        <v>1519433.67</v>
      </c>
      <c r="O8" s="337">
        <f t="shared" si="0"/>
        <v>0</v>
      </c>
      <c r="P8" s="337">
        <f t="shared" si="0"/>
        <v>0</v>
      </c>
      <c r="Q8" s="337">
        <f t="shared" si="0"/>
        <v>0</v>
      </c>
      <c r="R8" s="337">
        <f t="shared" si="0"/>
        <v>0</v>
      </c>
      <c r="S8" s="337">
        <f t="shared" si="0"/>
        <v>0</v>
      </c>
      <c r="T8" s="337">
        <f t="shared" si="0"/>
        <v>0</v>
      </c>
      <c r="U8" s="337">
        <f t="shared" si="0"/>
        <v>283609.8</v>
      </c>
      <c r="V8" s="337">
        <f t="shared" si="0"/>
        <v>1340389</v>
      </c>
      <c r="W8" s="337">
        <f t="shared" si="0"/>
        <v>0</v>
      </c>
      <c r="X8" s="337">
        <f t="shared" si="0"/>
        <v>650000</v>
      </c>
      <c r="Y8" s="337">
        <f t="shared" si="0"/>
        <v>690389</v>
      </c>
    </row>
    <row r="9" s="341" customFormat="1" ht="26.25" customHeight="1" spans="1:254">
      <c r="A9" s="286"/>
      <c r="B9" s="286"/>
      <c r="C9" s="286"/>
      <c r="D9" s="79">
        <v>603001</v>
      </c>
      <c r="E9" s="84" t="s">
        <v>94</v>
      </c>
      <c r="F9" s="338">
        <f>SUM(F10:F18)</f>
        <v>7706516.03</v>
      </c>
      <c r="G9" s="338">
        <f t="shared" ref="G9:W9" si="1">SUM(G10:G15)</f>
        <v>4900865.93</v>
      </c>
      <c r="H9" s="338">
        <f t="shared" si="1"/>
        <v>2046225.93</v>
      </c>
      <c r="I9" s="338">
        <f t="shared" si="1"/>
        <v>2854640</v>
      </c>
      <c r="J9" s="338">
        <f t="shared" si="1"/>
        <v>0</v>
      </c>
      <c r="K9" s="338">
        <f t="shared" si="1"/>
        <v>0</v>
      </c>
      <c r="L9" s="338">
        <f t="shared" si="1"/>
        <v>0</v>
      </c>
      <c r="M9" s="338">
        <f t="shared" si="1"/>
        <v>1275946.1</v>
      </c>
      <c r="N9" s="338">
        <f t="shared" si="1"/>
        <v>1275946.1</v>
      </c>
      <c r="O9" s="338">
        <f t="shared" si="1"/>
        <v>0</v>
      </c>
      <c r="P9" s="338">
        <f t="shared" si="1"/>
        <v>0</v>
      </c>
      <c r="Q9" s="338">
        <f t="shared" si="1"/>
        <v>0</v>
      </c>
      <c r="R9" s="338">
        <f t="shared" si="1"/>
        <v>0</v>
      </c>
      <c r="S9" s="338">
        <f t="shared" si="1"/>
        <v>0</v>
      </c>
      <c r="T9" s="338">
        <f t="shared" si="1"/>
        <v>0</v>
      </c>
      <c r="U9" s="338">
        <f t="shared" si="1"/>
        <v>189315</v>
      </c>
      <c r="V9" s="338">
        <f>SUM(W9:Y9)</f>
        <v>1340389</v>
      </c>
      <c r="W9" s="338">
        <f t="shared" si="1"/>
        <v>0</v>
      </c>
      <c r="X9" s="338">
        <f>SUM(X10:X18)</f>
        <v>650000</v>
      </c>
      <c r="Y9" s="338">
        <f>SUM(Y10:Y18)</f>
        <v>690389</v>
      </c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/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66"/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66"/>
      <c r="FK9" s="366"/>
      <c r="FL9" s="366"/>
      <c r="FM9" s="366"/>
      <c r="FN9" s="366"/>
      <c r="FO9" s="366"/>
      <c r="FP9" s="366"/>
      <c r="FQ9" s="366"/>
      <c r="FR9" s="366"/>
      <c r="FS9" s="366"/>
      <c r="FT9" s="366"/>
      <c r="FU9" s="366"/>
      <c r="FV9" s="366"/>
      <c r="FW9" s="366"/>
      <c r="FX9" s="366"/>
      <c r="FY9" s="366"/>
      <c r="FZ9" s="366"/>
      <c r="GA9" s="366"/>
      <c r="GB9" s="366"/>
      <c r="GC9" s="366"/>
      <c r="GD9" s="366"/>
      <c r="GE9" s="366"/>
      <c r="GF9" s="366"/>
      <c r="GG9" s="366"/>
      <c r="GH9" s="366"/>
      <c r="GI9" s="366"/>
      <c r="GJ9" s="366"/>
      <c r="GK9" s="366"/>
      <c r="GL9" s="366"/>
      <c r="GM9" s="366"/>
      <c r="GN9" s="366"/>
      <c r="GO9" s="366"/>
      <c r="GP9" s="366"/>
      <c r="GQ9" s="366"/>
      <c r="GR9" s="366"/>
      <c r="GS9" s="366"/>
      <c r="GT9" s="366"/>
      <c r="GU9" s="366"/>
      <c r="GV9" s="366"/>
      <c r="GW9" s="366"/>
      <c r="GX9" s="366"/>
      <c r="GY9" s="366"/>
      <c r="GZ9" s="366"/>
      <c r="HA9" s="366"/>
      <c r="HB9" s="366"/>
      <c r="HC9" s="366"/>
      <c r="HD9" s="366"/>
      <c r="HE9" s="366"/>
      <c r="HF9" s="366"/>
      <c r="HG9" s="366"/>
      <c r="HH9" s="366"/>
      <c r="HI9" s="366"/>
      <c r="HJ9" s="366"/>
      <c r="HK9" s="366"/>
      <c r="HL9" s="366"/>
      <c r="HM9" s="366"/>
      <c r="HN9" s="366"/>
      <c r="HO9" s="366"/>
      <c r="HP9" s="366"/>
      <c r="HQ9" s="366"/>
      <c r="HR9" s="366"/>
      <c r="HS9" s="366"/>
      <c r="HT9" s="366"/>
      <c r="HU9" s="366"/>
      <c r="HV9" s="366"/>
      <c r="HW9" s="366"/>
      <c r="HX9" s="366"/>
      <c r="HY9" s="366"/>
      <c r="HZ9" s="366"/>
      <c r="IA9" s="366"/>
      <c r="IB9" s="366"/>
      <c r="IC9" s="366"/>
      <c r="ID9" s="366"/>
      <c r="IE9" s="366"/>
      <c r="IF9" s="366"/>
      <c r="IG9" s="366"/>
      <c r="IH9" s="366"/>
      <c r="II9" s="366"/>
      <c r="IJ9" s="366"/>
      <c r="IK9" s="366"/>
      <c r="IL9" s="366"/>
      <c r="IM9" s="366"/>
      <c r="IN9" s="366"/>
      <c r="IO9" s="366"/>
      <c r="IP9" s="366"/>
      <c r="IQ9" s="366"/>
      <c r="IR9" s="366"/>
      <c r="IS9" s="366"/>
      <c r="IT9" s="366"/>
    </row>
    <row r="10" s="342" customFormat="1" ht="24.75" customHeight="1" spans="1:248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84">
        <v>2046225.93</v>
      </c>
      <c r="G10" s="84">
        <v>2046225.93</v>
      </c>
      <c r="H10" s="84">
        <v>2046225.93</v>
      </c>
      <c r="I10" s="84"/>
      <c r="J10" s="84"/>
      <c r="K10" s="84"/>
      <c r="L10" s="84"/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161"/>
      <c r="S10" s="161"/>
      <c r="T10" s="161"/>
      <c r="U10" s="161"/>
      <c r="V10" s="161"/>
      <c r="W10" s="161"/>
      <c r="X10" s="161"/>
      <c r="Y10" s="161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  <c r="HW10" s="367"/>
      <c r="HX10" s="367"/>
      <c r="HY10" s="367"/>
      <c r="HZ10" s="367"/>
      <c r="IA10" s="367"/>
      <c r="IB10" s="367"/>
      <c r="IC10" s="367"/>
      <c r="ID10" s="367"/>
      <c r="IE10" s="367"/>
      <c r="IF10" s="367"/>
      <c r="IG10" s="367"/>
      <c r="IH10" s="367"/>
      <c r="II10" s="367"/>
      <c r="IJ10" s="367"/>
      <c r="IK10" s="367"/>
      <c r="IL10" s="367"/>
      <c r="IM10" s="367"/>
      <c r="IN10" s="367"/>
    </row>
    <row r="11" s="254" customFormat="1" ht="24.75" customHeight="1" spans="1:248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84">
        <v>2854640</v>
      </c>
      <c r="G11" s="84">
        <v>2854640</v>
      </c>
      <c r="H11" s="84"/>
      <c r="I11" s="84">
        <v>2854640</v>
      </c>
      <c r="J11" s="84"/>
      <c r="K11" s="84"/>
      <c r="L11" s="84"/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161"/>
      <c r="S11" s="134"/>
      <c r="T11" s="134"/>
      <c r="U11" s="134"/>
      <c r="V11" s="339"/>
      <c r="W11" s="339"/>
      <c r="X11" s="339"/>
      <c r="Y11" s="134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79"/>
      <c r="DL11" s="279"/>
      <c r="DM11" s="279"/>
      <c r="DN11" s="279"/>
      <c r="DO11" s="279"/>
      <c r="DP11" s="279"/>
      <c r="DQ11" s="279"/>
      <c r="DR11" s="279"/>
      <c r="DS11" s="279"/>
      <c r="DT11" s="279"/>
      <c r="DU11" s="279"/>
      <c r="DV11" s="279"/>
      <c r="DW11" s="279"/>
      <c r="DX11" s="279"/>
      <c r="DY11" s="279"/>
      <c r="DZ11" s="279"/>
      <c r="EA11" s="279"/>
      <c r="EB11" s="279"/>
      <c r="EC11" s="279"/>
      <c r="ED11" s="279"/>
      <c r="EE11" s="279"/>
      <c r="EF11" s="279"/>
      <c r="EG11" s="279"/>
      <c r="EH11" s="279"/>
      <c r="EI11" s="279"/>
      <c r="EJ11" s="279"/>
      <c r="EK11" s="279"/>
      <c r="EL11" s="279"/>
      <c r="EM11" s="279"/>
      <c r="EN11" s="279"/>
      <c r="EO11" s="279"/>
      <c r="EP11" s="279"/>
      <c r="EQ11" s="279"/>
      <c r="ER11" s="279"/>
      <c r="ES11" s="279"/>
      <c r="ET11" s="279"/>
      <c r="EU11" s="279"/>
      <c r="EV11" s="279"/>
      <c r="EW11" s="279"/>
      <c r="EX11" s="279"/>
      <c r="EY11" s="279"/>
      <c r="EZ11" s="279"/>
      <c r="FA11" s="279"/>
      <c r="FB11" s="279"/>
      <c r="FC11" s="279"/>
      <c r="FD11" s="279"/>
      <c r="FE11" s="279"/>
      <c r="FF11" s="279"/>
      <c r="FG11" s="279"/>
      <c r="FH11" s="279"/>
      <c r="FI11" s="279"/>
      <c r="FJ11" s="279"/>
      <c r="FK11" s="279"/>
      <c r="FL11" s="279"/>
      <c r="FM11" s="279"/>
      <c r="FN11" s="279"/>
      <c r="FO11" s="279"/>
      <c r="FP11" s="279"/>
      <c r="FQ11" s="279"/>
      <c r="FR11" s="279"/>
      <c r="FS11" s="279"/>
      <c r="FT11" s="279"/>
      <c r="FU11" s="279"/>
      <c r="FV11" s="279"/>
      <c r="FW11" s="279"/>
      <c r="FX11" s="279"/>
      <c r="FY11" s="279"/>
      <c r="FZ11" s="279"/>
      <c r="GA11" s="279"/>
      <c r="GB11" s="279"/>
      <c r="GC11" s="279"/>
      <c r="GD11" s="279"/>
      <c r="GE11" s="279"/>
      <c r="GF11" s="279"/>
      <c r="GG11" s="279"/>
      <c r="GH11" s="279"/>
      <c r="GI11" s="279"/>
      <c r="GJ11" s="279"/>
      <c r="GK11" s="279"/>
      <c r="GL11" s="279"/>
      <c r="GM11" s="279"/>
      <c r="GN11" s="279"/>
      <c r="GO11" s="279"/>
      <c r="GP11" s="279"/>
      <c r="GQ11" s="279"/>
      <c r="GR11" s="279"/>
      <c r="GS11" s="279"/>
      <c r="GT11" s="279"/>
      <c r="GU11" s="279"/>
      <c r="GV11" s="279"/>
      <c r="GW11" s="279"/>
      <c r="GX11" s="279"/>
      <c r="GY11" s="279"/>
      <c r="GZ11" s="279"/>
      <c r="HA11" s="279"/>
      <c r="HB11" s="279"/>
      <c r="HC11" s="279"/>
      <c r="HD11" s="279"/>
      <c r="HE11" s="279"/>
      <c r="HF11" s="279"/>
      <c r="HG11" s="279"/>
      <c r="HH11" s="279"/>
      <c r="HI11" s="279"/>
      <c r="HJ11" s="279"/>
      <c r="HK11" s="279"/>
      <c r="HL11" s="279"/>
      <c r="HM11" s="279"/>
      <c r="HN11" s="279"/>
      <c r="HO11" s="279"/>
      <c r="HP11" s="279"/>
      <c r="HQ11" s="279"/>
      <c r="HR11" s="279"/>
      <c r="HS11" s="279"/>
      <c r="HT11" s="279"/>
      <c r="HU11" s="279"/>
      <c r="HV11" s="279"/>
      <c r="HW11" s="279"/>
      <c r="HX11" s="279"/>
      <c r="HY11" s="279"/>
      <c r="HZ11" s="279"/>
      <c r="IA11" s="279"/>
      <c r="IB11" s="279"/>
      <c r="IC11" s="279"/>
      <c r="ID11" s="279"/>
      <c r="IE11" s="279"/>
      <c r="IF11" s="279"/>
      <c r="IG11" s="279"/>
      <c r="IH11" s="279"/>
      <c r="II11" s="279"/>
      <c r="IJ11" s="279"/>
      <c r="IK11" s="279"/>
      <c r="IL11" s="279"/>
      <c r="IM11" s="279"/>
      <c r="IN11" s="279"/>
    </row>
    <row r="12" s="254" customFormat="1" ht="24.75" customHeight="1" spans="1:248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84">
        <v>24419.6</v>
      </c>
      <c r="G12" s="84"/>
      <c r="H12" s="355"/>
      <c r="I12" s="84"/>
      <c r="J12" s="84"/>
      <c r="K12" s="84"/>
      <c r="L12" s="84"/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134"/>
      <c r="S12" s="134"/>
      <c r="T12" s="134"/>
      <c r="U12" s="134"/>
      <c r="V12" s="339">
        <f>Y12</f>
        <v>24419.6</v>
      </c>
      <c r="W12" s="339"/>
      <c r="X12" s="339"/>
      <c r="Y12" s="84">
        <v>24419.6</v>
      </c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79"/>
      <c r="FL12" s="279"/>
      <c r="FM12" s="279"/>
      <c r="FN12" s="279"/>
      <c r="FO12" s="279"/>
      <c r="FP12" s="279"/>
      <c r="FQ12" s="279"/>
      <c r="FR12" s="279"/>
      <c r="FS12" s="279"/>
      <c r="FT12" s="279"/>
      <c r="FU12" s="279"/>
      <c r="FV12" s="279"/>
      <c r="FW12" s="279"/>
      <c r="FX12" s="279"/>
      <c r="FY12" s="279"/>
      <c r="FZ12" s="279"/>
      <c r="GA12" s="279"/>
      <c r="GB12" s="279"/>
      <c r="GC12" s="279"/>
      <c r="GD12" s="279"/>
      <c r="GE12" s="279"/>
      <c r="GF12" s="279"/>
      <c r="GG12" s="279"/>
      <c r="GH12" s="279"/>
      <c r="GI12" s="279"/>
      <c r="GJ12" s="279"/>
      <c r="GK12" s="279"/>
      <c r="GL12" s="279"/>
      <c r="GM12" s="279"/>
      <c r="GN12" s="279"/>
      <c r="GO12" s="279"/>
      <c r="GP12" s="279"/>
      <c r="GQ12" s="279"/>
      <c r="GR12" s="279"/>
      <c r="GS12" s="279"/>
      <c r="GT12" s="279"/>
      <c r="GU12" s="279"/>
      <c r="GV12" s="279"/>
      <c r="GW12" s="279"/>
      <c r="GX12" s="279"/>
      <c r="GY12" s="279"/>
      <c r="GZ12" s="279"/>
      <c r="HA12" s="279"/>
      <c r="HB12" s="279"/>
      <c r="HC12" s="279"/>
      <c r="HD12" s="279"/>
      <c r="HE12" s="279"/>
      <c r="HF12" s="279"/>
      <c r="HG12" s="279"/>
      <c r="HH12" s="279"/>
      <c r="HI12" s="279"/>
      <c r="HJ12" s="279"/>
      <c r="HK12" s="279"/>
      <c r="HL12" s="279"/>
      <c r="HM12" s="279"/>
      <c r="HN12" s="279"/>
      <c r="HO12" s="279"/>
      <c r="HP12" s="279"/>
      <c r="HQ12" s="279"/>
      <c r="HR12" s="279"/>
      <c r="HS12" s="279"/>
      <c r="HT12" s="279"/>
      <c r="HU12" s="279"/>
      <c r="HV12" s="279"/>
      <c r="HW12" s="279"/>
      <c r="HX12" s="279"/>
      <c r="HY12" s="279"/>
      <c r="HZ12" s="279"/>
      <c r="IA12" s="279"/>
      <c r="IB12" s="279"/>
      <c r="IC12" s="279"/>
      <c r="ID12" s="279"/>
      <c r="IE12" s="279"/>
      <c r="IF12" s="279"/>
      <c r="IG12" s="279"/>
      <c r="IH12" s="279"/>
      <c r="II12" s="279"/>
      <c r="IJ12" s="279"/>
      <c r="IK12" s="279"/>
      <c r="IL12" s="279"/>
      <c r="IM12" s="279"/>
      <c r="IN12" s="279"/>
    </row>
    <row r="13" s="254" customFormat="1" ht="24.75" customHeight="1" spans="1:248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84">
        <v>540000</v>
      </c>
      <c r="G13" s="84"/>
      <c r="H13" s="355"/>
      <c r="I13" s="84"/>
      <c r="J13" s="84"/>
      <c r="K13" s="84"/>
      <c r="L13" s="84"/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134"/>
      <c r="S13" s="134"/>
      <c r="T13" s="134"/>
      <c r="U13" s="134"/>
      <c r="V13" s="339">
        <f>Y13</f>
        <v>540000</v>
      </c>
      <c r="W13" s="339"/>
      <c r="X13" s="339"/>
      <c r="Y13" s="84">
        <v>540000</v>
      </c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  <c r="DQ13" s="279"/>
      <c r="DR13" s="279"/>
      <c r="DS13" s="279"/>
      <c r="DT13" s="279"/>
      <c r="DU13" s="279"/>
      <c r="DV13" s="279"/>
      <c r="DW13" s="279"/>
      <c r="DX13" s="279"/>
      <c r="DY13" s="279"/>
      <c r="DZ13" s="279"/>
      <c r="EA13" s="279"/>
      <c r="EB13" s="279"/>
      <c r="EC13" s="279"/>
      <c r="ED13" s="279"/>
      <c r="EE13" s="279"/>
      <c r="EF13" s="279"/>
      <c r="EG13" s="279"/>
      <c r="EH13" s="279"/>
      <c r="EI13" s="279"/>
      <c r="EJ13" s="279"/>
      <c r="EK13" s="279"/>
      <c r="EL13" s="279"/>
      <c r="EM13" s="279"/>
      <c r="EN13" s="279"/>
      <c r="EO13" s="279"/>
      <c r="EP13" s="279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79"/>
      <c r="FL13" s="279"/>
      <c r="FM13" s="279"/>
      <c r="FN13" s="279"/>
      <c r="FO13" s="279"/>
      <c r="FP13" s="279"/>
      <c r="FQ13" s="279"/>
      <c r="FR13" s="279"/>
      <c r="FS13" s="279"/>
      <c r="FT13" s="279"/>
      <c r="FU13" s="279"/>
      <c r="FV13" s="279"/>
      <c r="FW13" s="279"/>
      <c r="FX13" s="279"/>
      <c r="FY13" s="279"/>
      <c r="FZ13" s="279"/>
      <c r="GA13" s="279"/>
      <c r="GB13" s="279"/>
      <c r="GC13" s="279"/>
      <c r="GD13" s="279"/>
      <c r="GE13" s="279"/>
      <c r="GF13" s="279"/>
      <c r="GG13" s="279"/>
      <c r="GH13" s="279"/>
      <c r="GI13" s="279"/>
      <c r="GJ13" s="279"/>
      <c r="GK13" s="279"/>
      <c r="GL13" s="279"/>
      <c r="GM13" s="279"/>
      <c r="GN13" s="279"/>
      <c r="GO13" s="279"/>
      <c r="GP13" s="279"/>
      <c r="GQ13" s="279"/>
      <c r="GR13" s="279"/>
      <c r="GS13" s="279"/>
      <c r="GT13" s="279"/>
      <c r="GU13" s="279"/>
      <c r="GV13" s="279"/>
      <c r="GW13" s="279"/>
      <c r="GX13" s="279"/>
      <c r="GY13" s="279"/>
      <c r="GZ13" s="279"/>
      <c r="HA13" s="279"/>
      <c r="HB13" s="279"/>
      <c r="HC13" s="279"/>
      <c r="HD13" s="279"/>
      <c r="HE13" s="279"/>
      <c r="HF13" s="279"/>
      <c r="HG13" s="279"/>
      <c r="HH13" s="279"/>
      <c r="HI13" s="279"/>
      <c r="HJ13" s="279"/>
      <c r="HK13" s="279"/>
      <c r="HL13" s="279"/>
      <c r="HM13" s="279"/>
      <c r="HN13" s="279"/>
      <c r="HO13" s="279"/>
      <c r="HP13" s="279"/>
      <c r="HQ13" s="279"/>
      <c r="HR13" s="279"/>
      <c r="HS13" s="279"/>
      <c r="HT13" s="279"/>
      <c r="HU13" s="279"/>
      <c r="HV13" s="279"/>
      <c r="HW13" s="279"/>
      <c r="HX13" s="279"/>
      <c r="HY13" s="279"/>
      <c r="HZ13" s="279"/>
      <c r="IA13" s="279"/>
      <c r="IB13" s="279"/>
      <c r="IC13" s="279"/>
      <c r="ID13" s="279"/>
      <c r="IE13" s="279"/>
      <c r="IF13" s="279"/>
      <c r="IG13" s="279"/>
      <c r="IH13" s="279"/>
      <c r="II13" s="279"/>
      <c r="IJ13" s="279"/>
      <c r="IK13" s="279"/>
      <c r="IL13" s="279"/>
      <c r="IM13" s="279"/>
      <c r="IN13" s="279"/>
    </row>
    <row r="14" s="254" customFormat="1" ht="24.75" customHeight="1" spans="1:248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84">
        <v>1275946.1</v>
      </c>
      <c r="G14" s="84"/>
      <c r="H14" s="84"/>
      <c r="I14" s="84"/>
      <c r="J14" s="84"/>
      <c r="K14" s="84"/>
      <c r="L14" s="84"/>
      <c r="M14" s="84">
        <f>N14</f>
        <v>1275946.1</v>
      </c>
      <c r="N14" s="84">
        <v>1275946.1</v>
      </c>
      <c r="O14" s="84">
        <v>0</v>
      </c>
      <c r="P14" s="84">
        <v>0</v>
      </c>
      <c r="Q14" s="84">
        <v>0</v>
      </c>
      <c r="R14" s="134"/>
      <c r="S14" s="134"/>
      <c r="T14" s="134"/>
      <c r="U14" s="84"/>
      <c r="V14" s="134"/>
      <c r="W14" s="134"/>
      <c r="X14" s="134"/>
      <c r="Y14" s="134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9"/>
      <c r="ER14" s="279"/>
      <c r="ES14" s="279"/>
      <c r="ET14" s="279"/>
      <c r="EU14" s="279"/>
      <c r="EV14" s="279"/>
      <c r="EW14" s="279"/>
      <c r="EX14" s="279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  <c r="FL14" s="279"/>
      <c r="FM14" s="279"/>
      <c r="FN14" s="279"/>
      <c r="FO14" s="279"/>
      <c r="FP14" s="279"/>
      <c r="FQ14" s="279"/>
      <c r="FR14" s="279"/>
      <c r="FS14" s="279"/>
      <c r="FT14" s="279"/>
      <c r="FU14" s="279"/>
      <c r="FV14" s="279"/>
      <c r="FW14" s="279"/>
      <c r="FX14" s="279"/>
      <c r="FY14" s="279"/>
      <c r="FZ14" s="279"/>
      <c r="GA14" s="279"/>
      <c r="GB14" s="279"/>
      <c r="GC14" s="279"/>
      <c r="GD14" s="279"/>
      <c r="GE14" s="279"/>
      <c r="GF14" s="279"/>
      <c r="GG14" s="279"/>
      <c r="GH14" s="279"/>
      <c r="GI14" s="279"/>
      <c r="GJ14" s="279"/>
      <c r="GK14" s="279"/>
      <c r="GL14" s="279"/>
      <c r="GM14" s="279"/>
      <c r="GN14" s="279"/>
      <c r="GO14" s="279"/>
      <c r="GP14" s="279"/>
      <c r="GQ14" s="279"/>
      <c r="GR14" s="279"/>
      <c r="GS14" s="279"/>
      <c r="GT14" s="279"/>
      <c r="GU14" s="279"/>
      <c r="GV14" s="279"/>
      <c r="GW14" s="279"/>
      <c r="GX14" s="279"/>
      <c r="GY14" s="279"/>
      <c r="GZ14" s="279"/>
      <c r="HA14" s="279"/>
      <c r="HB14" s="279"/>
      <c r="HC14" s="279"/>
      <c r="HD14" s="279"/>
      <c r="HE14" s="279"/>
      <c r="HF14" s="279"/>
      <c r="HG14" s="279"/>
      <c r="HH14" s="279"/>
      <c r="HI14" s="279"/>
      <c r="HJ14" s="279"/>
      <c r="HK14" s="279"/>
      <c r="HL14" s="279"/>
      <c r="HM14" s="279"/>
      <c r="HN14" s="279"/>
      <c r="HO14" s="279"/>
      <c r="HP14" s="279"/>
      <c r="HQ14" s="279"/>
      <c r="HR14" s="279"/>
      <c r="HS14" s="279"/>
      <c r="HT14" s="279"/>
      <c r="HU14" s="279"/>
      <c r="HV14" s="279"/>
      <c r="HW14" s="279"/>
      <c r="HX14" s="279"/>
      <c r="HY14" s="279"/>
      <c r="HZ14" s="279"/>
      <c r="IA14" s="279"/>
      <c r="IB14" s="279"/>
      <c r="IC14" s="279"/>
      <c r="ID14" s="279"/>
      <c r="IE14" s="279"/>
      <c r="IF14" s="279"/>
      <c r="IG14" s="279"/>
      <c r="IH14" s="279"/>
      <c r="II14" s="279"/>
      <c r="IJ14" s="279"/>
      <c r="IK14" s="279"/>
      <c r="IL14" s="279"/>
      <c r="IM14" s="279"/>
      <c r="IN14" s="279"/>
    </row>
    <row r="15" s="254" customFormat="1" ht="24.75" customHeight="1" spans="1:248">
      <c r="A15" s="87" t="s">
        <v>111</v>
      </c>
      <c r="B15" s="87" t="s">
        <v>112</v>
      </c>
      <c r="C15" s="87" t="s">
        <v>113</v>
      </c>
      <c r="D15" s="87" t="s">
        <v>114</v>
      </c>
      <c r="E15" s="84" t="s">
        <v>115</v>
      </c>
      <c r="F15" s="84">
        <v>189315</v>
      </c>
      <c r="G15" s="84"/>
      <c r="H15" s="84"/>
      <c r="I15" s="84"/>
      <c r="J15" s="84"/>
      <c r="K15" s="84"/>
      <c r="L15" s="84"/>
      <c r="M15" s="84">
        <f t="shared" ref="M15:M27" si="2">N15</f>
        <v>0</v>
      </c>
      <c r="N15" s="84">
        <v>0</v>
      </c>
      <c r="O15" s="84">
        <v>0</v>
      </c>
      <c r="P15" s="84">
        <v>0</v>
      </c>
      <c r="Q15" s="84">
        <v>0</v>
      </c>
      <c r="R15" s="134"/>
      <c r="S15" s="134"/>
      <c r="T15" s="134"/>
      <c r="U15" s="84">
        <v>189315</v>
      </c>
      <c r="V15" s="134"/>
      <c r="W15" s="134"/>
      <c r="X15" s="134"/>
      <c r="Y15" s="134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79"/>
      <c r="DN15" s="279"/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79"/>
      <c r="EM15" s="279"/>
      <c r="EN15" s="279"/>
      <c r="EO15" s="279"/>
      <c r="EP15" s="279"/>
      <c r="EQ15" s="279"/>
      <c r="ER15" s="279"/>
      <c r="ES15" s="279"/>
      <c r="ET15" s="279"/>
      <c r="EU15" s="279"/>
      <c r="EV15" s="279"/>
      <c r="EW15" s="279"/>
      <c r="EX15" s="279"/>
      <c r="EY15" s="279"/>
      <c r="EZ15" s="279"/>
      <c r="FA15" s="279"/>
      <c r="FB15" s="279"/>
      <c r="FC15" s="279"/>
      <c r="FD15" s="279"/>
      <c r="FE15" s="279"/>
      <c r="FF15" s="279"/>
      <c r="FG15" s="279"/>
      <c r="FH15" s="279"/>
      <c r="FI15" s="279"/>
      <c r="FJ15" s="279"/>
      <c r="FK15" s="279"/>
      <c r="FL15" s="279"/>
      <c r="FM15" s="279"/>
      <c r="FN15" s="279"/>
      <c r="FO15" s="279"/>
      <c r="FP15" s="279"/>
      <c r="FQ15" s="279"/>
      <c r="FR15" s="279"/>
      <c r="FS15" s="279"/>
      <c r="FT15" s="279"/>
      <c r="FU15" s="279"/>
      <c r="FV15" s="279"/>
      <c r="FW15" s="279"/>
      <c r="FX15" s="279"/>
      <c r="FY15" s="279"/>
      <c r="FZ15" s="279"/>
      <c r="GA15" s="279"/>
      <c r="GB15" s="279"/>
      <c r="GC15" s="279"/>
      <c r="GD15" s="279"/>
      <c r="GE15" s="279"/>
      <c r="GF15" s="279"/>
      <c r="GG15" s="279"/>
      <c r="GH15" s="279"/>
      <c r="GI15" s="279"/>
      <c r="GJ15" s="279"/>
      <c r="GK15" s="279"/>
      <c r="GL15" s="279"/>
      <c r="GM15" s="279"/>
      <c r="GN15" s="279"/>
      <c r="GO15" s="279"/>
      <c r="GP15" s="279"/>
      <c r="GQ15" s="279"/>
      <c r="GR15" s="279"/>
      <c r="GS15" s="279"/>
      <c r="GT15" s="279"/>
      <c r="GU15" s="279"/>
      <c r="GV15" s="279"/>
      <c r="GW15" s="279"/>
      <c r="GX15" s="279"/>
      <c r="GY15" s="279"/>
      <c r="GZ15" s="279"/>
      <c r="HA15" s="279"/>
      <c r="HB15" s="279"/>
      <c r="HC15" s="279"/>
      <c r="HD15" s="279"/>
      <c r="HE15" s="279"/>
      <c r="HF15" s="279"/>
      <c r="HG15" s="279"/>
      <c r="HH15" s="279"/>
      <c r="HI15" s="279"/>
      <c r="HJ15" s="279"/>
      <c r="HK15" s="279"/>
      <c r="HL15" s="279"/>
      <c r="HM15" s="279"/>
      <c r="HN15" s="279"/>
      <c r="HO15" s="279"/>
      <c r="HP15" s="279"/>
      <c r="HQ15" s="279"/>
      <c r="HR15" s="279"/>
      <c r="HS15" s="279"/>
      <c r="HT15" s="279"/>
      <c r="HU15" s="279"/>
      <c r="HV15" s="279"/>
      <c r="HW15" s="279"/>
      <c r="HX15" s="279"/>
      <c r="HY15" s="279"/>
      <c r="HZ15" s="279"/>
      <c r="IA15" s="279"/>
      <c r="IB15" s="279"/>
      <c r="IC15" s="279"/>
      <c r="ID15" s="279"/>
      <c r="IE15" s="279"/>
      <c r="IF15" s="279"/>
      <c r="IG15" s="279"/>
      <c r="IH15" s="279"/>
      <c r="II15" s="279"/>
      <c r="IJ15" s="279"/>
      <c r="IK15" s="279"/>
      <c r="IL15" s="279"/>
      <c r="IM15" s="279"/>
      <c r="IN15" s="279"/>
    </row>
    <row r="16" s="254" customFormat="1" ht="24.75" customHeight="1" spans="1:248">
      <c r="A16" s="87" t="s">
        <v>111</v>
      </c>
      <c r="B16" s="87" t="s">
        <v>112</v>
      </c>
      <c r="C16" s="87" t="s">
        <v>116</v>
      </c>
      <c r="D16" s="87" t="s">
        <v>114</v>
      </c>
      <c r="E16" s="84" t="s">
        <v>117</v>
      </c>
      <c r="F16" s="84">
        <v>36629.4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134"/>
      <c r="S16" s="134"/>
      <c r="T16" s="134"/>
      <c r="U16" s="84"/>
      <c r="V16" s="339">
        <f>SUM(W16:Y16)</f>
        <v>36629.4</v>
      </c>
      <c r="W16" s="339"/>
      <c r="X16" s="339"/>
      <c r="Y16" s="84">
        <v>36629.4</v>
      </c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  <c r="DQ16" s="279"/>
      <c r="DR16" s="279"/>
      <c r="DS16" s="279"/>
      <c r="DT16" s="279"/>
      <c r="DU16" s="279"/>
      <c r="DV16" s="279"/>
      <c r="DW16" s="279"/>
      <c r="DX16" s="279"/>
      <c r="DY16" s="279"/>
      <c r="DZ16" s="279"/>
      <c r="EA16" s="279"/>
      <c r="EB16" s="279"/>
      <c r="EC16" s="279"/>
      <c r="ED16" s="279"/>
      <c r="EE16" s="279"/>
      <c r="EF16" s="279"/>
      <c r="EG16" s="279"/>
      <c r="EH16" s="279"/>
      <c r="EI16" s="279"/>
      <c r="EJ16" s="279"/>
      <c r="EK16" s="279"/>
      <c r="EL16" s="279"/>
      <c r="EM16" s="279"/>
      <c r="EN16" s="279"/>
      <c r="EO16" s="279"/>
      <c r="EP16" s="279"/>
      <c r="EQ16" s="279"/>
      <c r="ER16" s="279"/>
      <c r="ES16" s="279"/>
      <c r="ET16" s="279"/>
      <c r="EU16" s="279"/>
      <c r="EV16" s="279"/>
      <c r="EW16" s="279"/>
      <c r="EX16" s="279"/>
      <c r="EY16" s="279"/>
      <c r="EZ16" s="279"/>
      <c r="FA16" s="279"/>
      <c r="FB16" s="279"/>
      <c r="FC16" s="279"/>
      <c r="FD16" s="279"/>
      <c r="FE16" s="279"/>
      <c r="FF16" s="279"/>
      <c r="FG16" s="279"/>
      <c r="FH16" s="279"/>
      <c r="FI16" s="279"/>
      <c r="FJ16" s="279"/>
      <c r="FK16" s="279"/>
      <c r="FL16" s="279"/>
      <c r="FM16" s="279"/>
      <c r="FN16" s="279"/>
      <c r="FO16" s="279"/>
      <c r="FP16" s="279"/>
      <c r="FQ16" s="279"/>
      <c r="FR16" s="279"/>
      <c r="FS16" s="279"/>
      <c r="FT16" s="279"/>
      <c r="FU16" s="279"/>
      <c r="FV16" s="279"/>
      <c r="FW16" s="279"/>
      <c r="FX16" s="279"/>
      <c r="FY16" s="279"/>
      <c r="FZ16" s="279"/>
      <c r="GA16" s="279"/>
      <c r="GB16" s="279"/>
      <c r="GC16" s="279"/>
      <c r="GD16" s="279"/>
      <c r="GE16" s="279"/>
      <c r="GF16" s="279"/>
      <c r="GG16" s="279"/>
      <c r="GH16" s="279"/>
      <c r="GI16" s="279"/>
      <c r="GJ16" s="279"/>
      <c r="GK16" s="279"/>
      <c r="GL16" s="279"/>
      <c r="GM16" s="279"/>
      <c r="GN16" s="279"/>
      <c r="GO16" s="279"/>
      <c r="GP16" s="279"/>
      <c r="GQ16" s="279"/>
      <c r="GR16" s="279"/>
      <c r="GS16" s="279"/>
      <c r="GT16" s="279"/>
      <c r="GU16" s="279"/>
      <c r="GV16" s="279"/>
      <c r="GW16" s="279"/>
      <c r="GX16" s="279"/>
      <c r="GY16" s="279"/>
      <c r="GZ16" s="279"/>
      <c r="HA16" s="279"/>
      <c r="HB16" s="279"/>
      <c r="HC16" s="279"/>
      <c r="HD16" s="279"/>
      <c r="HE16" s="279"/>
      <c r="HF16" s="279"/>
      <c r="HG16" s="279"/>
      <c r="HH16" s="279"/>
      <c r="HI16" s="279"/>
      <c r="HJ16" s="279"/>
      <c r="HK16" s="279"/>
      <c r="HL16" s="279"/>
      <c r="HM16" s="279"/>
      <c r="HN16" s="279"/>
      <c r="HO16" s="279"/>
      <c r="HP16" s="279"/>
      <c r="HQ16" s="279"/>
      <c r="HR16" s="279"/>
      <c r="HS16" s="279"/>
      <c r="HT16" s="279"/>
      <c r="HU16" s="279"/>
      <c r="HV16" s="279"/>
      <c r="HW16" s="279"/>
      <c r="HX16" s="279"/>
      <c r="HY16" s="279"/>
      <c r="HZ16" s="279"/>
      <c r="IA16" s="279"/>
      <c r="IB16" s="279"/>
      <c r="IC16" s="279"/>
      <c r="ID16" s="279"/>
      <c r="IE16" s="279"/>
      <c r="IF16" s="279"/>
      <c r="IG16" s="279"/>
      <c r="IH16" s="279"/>
      <c r="II16" s="279"/>
      <c r="IJ16" s="279"/>
      <c r="IK16" s="279"/>
      <c r="IL16" s="279"/>
      <c r="IM16" s="279"/>
      <c r="IN16" s="279"/>
    </row>
    <row r="17" s="254" customFormat="1" ht="24.75" customHeight="1" spans="1:248">
      <c r="A17" s="87" t="s">
        <v>111</v>
      </c>
      <c r="B17" s="87" t="s">
        <v>112</v>
      </c>
      <c r="C17" s="87" t="s">
        <v>116</v>
      </c>
      <c r="D17" s="87" t="s">
        <v>114</v>
      </c>
      <c r="E17" s="84" t="s">
        <v>117</v>
      </c>
      <c r="F17" s="84">
        <v>89340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134"/>
      <c r="S17" s="134"/>
      <c r="T17" s="134"/>
      <c r="U17" s="84"/>
      <c r="V17" s="339">
        <f>SUM(W17:Y17)</f>
        <v>89340</v>
      </c>
      <c r="W17" s="134"/>
      <c r="X17" s="134"/>
      <c r="Y17" s="84">
        <v>89340</v>
      </c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79"/>
      <c r="CN17" s="279"/>
      <c r="CO17" s="279"/>
      <c r="CP17" s="279"/>
      <c r="CQ17" s="279"/>
      <c r="CR17" s="279"/>
      <c r="CS17" s="279"/>
      <c r="CT17" s="279"/>
      <c r="CU17" s="279"/>
      <c r="CV17" s="279"/>
      <c r="CW17" s="279"/>
      <c r="CX17" s="279"/>
      <c r="CY17" s="279"/>
      <c r="CZ17" s="279"/>
      <c r="DA17" s="279"/>
      <c r="DB17" s="279"/>
      <c r="DC17" s="279"/>
      <c r="DD17" s="279"/>
      <c r="DE17" s="279"/>
      <c r="DF17" s="279"/>
      <c r="DG17" s="279"/>
      <c r="DH17" s="279"/>
      <c r="DI17" s="279"/>
      <c r="DJ17" s="279"/>
      <c r="DK17" s="279"/>
      <c r="DL17" s="279"/>
      <c r="DM17" s="279"/>
      <c r="DN17" s="279"/>
      <c r="DO17" s="279"/>
      <c r="DP17" s="279"/>
      <c r="DQ17" s="279"/>
      <c r="DR17" s="279"/>
      <c r="DS17" s="279"/>
      <c r="DT17" s="279"/>
      <c r="DU17" s="279"/>
      <c r="DV17" s="279"/>
      <c r="DW17" s="279"/>
      <c r="DX17" s="279"/>
      <c r="DY17" s="279"/>
      <c r="DZ17" s="279"/>
      <c r="EA17" s="279"/>
      <c r="EB17" s="279"/>
      <c r="EC17" s="279"/>
      <c r="ED17" s="279"/>
      <c r="EE17" s="279"/>
      <c r="EF17" s="279"/>
      <c r="EG17" s="279"/>
      <c r="EH17" s="279"/>
      <c r="EI17" s="279"/>
      <c r="EJ17" s="279"/>
      <c r="EK17" s="279"/>
      <c r="EL17" s="279"/>
      <c r="EM17" s="279"/>
      <c r="EN17" s="279"/>
      <c r="EO17" s="279"/>
      <c r="EP17" s="279"/>
      <c r="EQ17" s="279"/>
      <c r="ER17" s="279"/>
      <c r="ES17" s="279"/>
      <c r="ET17" s="279"/>
      <c r="EU17" s="279"/>
      <c r="EV17" s="279"/>
      <c r="EW17" s="279"/>
      <c r="EX17" s="279"/>
      <c r="EY17" s="279"/>
      <c r="EZ17" s="279"/>
      <c r="FA17" s="279"/>
      <c r="FB17" s="279"/>
      <c r="FC17" s="279"/>
      <c r="FD17" s="279"/>
      <c r="FE17" s="279"/>
      <c r="FF17" s="279"/>
      <c r="FG17" s="279"/>
      <c r="FH17" s="279"/>
      <c r="FI17" s="279"/>
      <c r="FJ17" s="279"/>
      <c r="FK17" s="279"/>
      <c r="FL17" s="279"/>
      <c r="FM17" s="279"/>
      <c r="FN17" s="279"/>
      <c r="FO17" s="279"/>
      <c r="FP17" s="279"/>
      <c r="FQ17" s="279"/>
      <c r="FR17" s="279"/>
      <c r="FS17" s="279"/>
      <c r="FT17" s="279"/>
      <c r="FU17" s="279"/>
      <c r="FV17" s="279"/>
      <c r="FW17" s="279"/>
      <c r="FX17" s="279"/>
      <c r="FY17" s="279"/>
      <c r="FZ17" s="279"/>
      <c r="GA17" s="279"/>
      <c r="GB17" s="279"/>
      <c r="GC17" s="279"/>
      <c r="GD17" s="279"/>
      <c r="GE17" s="279"/>
      <c r="GF17" s="279"/>
      <c r="GG17" s="279"/>
      <c r="GH17" s="279"/>
      <c r="GI17" s="279"/>
      <c r="GJ17" s="279"/>
      <c r="GK17" s="279"/>
      <c r="GL17" s="279"/>
      <c r="GM17" s="279"/>
      <c r="GN17" s="279"/>
      <c r="GO17" s="279"/>
      <c r="GP17" s="279"/>
      <c r="GQ17" s="279"/>
      <c r="GR17" s="279"/>
      <c r="GS17" s="279"/>
      <c r="GT17" s="279"/>
      <c r="GU17" s="279"/>
      <c r="GV17" s="279"/>
      <c r="GW17" s="279"/>
      <c r="GX17" s="279"/>
      <c r="GY17" s="279"/>
      <c r="GZ17" s="279"/>
      <c r="HA17" s="279"/>
      <c r="HB17" s="279"/>
      <c r="HC17" s="279"/>
      <c r="HD17" s="279"/>
      <c r="HE17" s="279"/>
      <c r="HF17" s="279"/>
      <c r="HG17" s="279"/>
      <c r="HH17" s="279"/>
      <c r="HI17" s="279"/>
      <c r="HJ17" s="279"/>
      <c r="HK17" s="279"/>
      <c r="HL17" s="279"/>
      <c r="HM17" s="279"/>
      <c r="HN17" s="279"/>
      <c r="HO17" s="279"/>
      <c r="HP17" s="279"/>
      <c r="HQ17" s="279"/>
      <c r="HR17" s="279"/>
      <c r="HS17" s="279"/>
      <c r="HT17" s="279"/>
      <c r="HU17" s="279"/>
      <c r="HV17" s="279"/>
      <c r="HW17" s="279"/>
      <c r="HX17" s="279"/>
      <c r="HY17" s="279"/>
      <c r="HZ17" s="279"/>
      <c r="IA17" s="279"/>
      <c r="IB17" s="279"/>
      <c r="IC17" s="279"/>
      <c r="ID17" s="279"/>
      <c r="IE17" s="279"/>
      <c r="IF17" s="279"/>
      <c r="IG17" s="279"/>
      <c r="IH17" s="279"/>
      <c r="II17" s="279"/>
      <c r="IJ17" s="279"/>
      <c r="IK17" s="279"/>
      <c r="IL17" s="279"/>
      <c r="IM17" s="279"/>
      <c r="IN17" s="279"/>
    </row>
    <row r="18" s="254" customFormat="1" ht="24.75" customHeight="1" spans="1:248">
      <c r="A18" s="87" t="s">
        <v>111</v>
      </c>
      <c r="B18" s="87" t="s">
        <v>112</v>
      </c>
      <c r="C18" s="87" t="s">
        <v>116</v>
      </c>
      <c r="D18" s="87" t="s">
        <v>114</v>
      </c>
      <c r="E18" s="84" t="s">
        <v>117</v>
      </c>
      <c r="F18" s="84">
        <v>650000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134"/>
      <c r="S18" s="134"/>
      <c r="T18" s="134"/>
      <c r="U18" s="84"/>
      <c r="V18" s="339">
        <f>SUM(W18:Y18)</f>
        <v>650000</v>
      </c>
      <c r="W18" s="134"/>
      <c r="X18" s="84">
        <v>650000</v>
      </c>
      <c r="Y18" s="84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  <c r="DI18" s="279"/>
      <c r="DJ18" s="279"/>
      <c r="DK18" s="279"/>
      <c r="DL18" s="279"/>
      <c r="DM18" s="279"/>
      <c r="DN18" s="279"/>
      <c r="DO18" s="279"/>
      <c r="DP18" s="279"/>
      <c r="DQ18" s="279"/>
      <c r="DR18" s="279"/>
      <c r="DS18" s="279"/>
      <c r="DT18" s="279"/>
      <c r="DU18" s="279"/>
      <c r="DV18" s="279"/>
      <c r="DW18" s="279"/>
      <c r="DX18" s="279"/>
      <c r="DY18" s="279"/>
      <c r="DZ18" s="279"/>
      <c r="EA18" s="279"/>
      <c r="EB18" s="279"/>
      <c r="EC18" s="279"/>
      <c r="ED18" s="279"/>
      <c r="EE18" s="279"/>
      <c r="EF18" s="279"/>
      <c r="EG18" s="279"/>
      <c r="EH18" s="279"/>
      <c r="EI18" s="279"/>
      <c r="EJ18" s="279"/>
      <c r="EK18" s="279"/>
      <c r="EL18" s="279"/>
      <c r="EM18" s="279"/>
      <c r="EN18" s="279"/>
      <c r="EO18" s="279"/>
      <c r="EP18" s="279"/>
      <c r="EQ18" s="279"/>
      <c r="ER18" s="279"/>
      <c r="ES18" s="279"/>
      <c r="ET18" s="279"/>
      <c r="EU18" s="279"/>
      <c r="EV18" s="279"/>
      <c r="EW18" s="279"/>
      <c r="EX18" s="279"/>
      <c r="EY18" s="279"/>
      <c r="EZ18" s="279"/>
      <c r="FA18" s="279"/>
      <c r="FB18" s="279"/>
      <c r="FC18" s="279"/>
      <c r="FD18" s="279"/>
      <c r="FE18" s="279"/>
      <c r="FF18" s="279"/>
      <c r="FG18" s="279"/>
      <c r="FH18" s="279"/>
      <c r="FI18" s="279"/>
      <c r="FJ18" s="279"/>
      <c r="FK18" s="279"/>
      <c r="FL18" s="279"/>
      <c r="FM18" s="279"/>
      <c r="FN18" s="279"/>
      <c r="FO18" s="279"/>
      <c r="FP18" s="279"/>
      <c r="FQ18" s="279"/>
      <c r="FR18" s="279"/>
      <c r="FS18" s="279"/>
      <c r="FT18" s="279"/>
      <c r="FU18" s="279"/>
      <c r="FV18" s="279"/>
      <c r="FW18" s="279"/>
      <c r="FX18" s="279"/>
      <c r="FY18" s="279"/>
      <c r="FZ18" s="279"/>
      <c r="GA18" s="279"/>
      <c r="GB18" s="279"/>
      <c r="GC18" s="279"/>
      <c r="GD18" s="279"/>
      <c r="GE18" s="279"/>
      <c r="GF18" s="279"/>
      <c r="GG18" s="279"/>
      <c r="GH18" s="279"/>
      <c r="GI18" s="279"/>
      <c r="GJ18" s="279"/>
      <c r="GK18" s="279"/>
      <c r="GL18" s="279"/>
      <c r="GM18" s="279"/>
      <c r="GN18" s="279"/>
      <c r="GO18" s="279"/>
      <c r="GP18" s="279"/>
      <c r="GQ18" s="279"/>
      <c r="GR18" s="279"/>
      <c r="GS18" s="279"/>
      <c r="GT18" s="279"/>
      <c r="GU18" s="279"/>
      <c r="GV18" s="279"/>
      <c r="GW18" s="279"/>
      <c r="GX18" s="279"/>
      <c r="GY18" s="279"/>
      <c r="GZ18" s="279"/>
      <c r="HA18" s="279"/>
      <c r="HB18" s="279"/>
      <c r="HC18" s="279"/>
      <c r="HD18" s="279"/>
      <c r="HE18" s="279"/>
      <c r="HF18" s="279"/>
      <c r="HG18" s="279"/>
      <c r="HH18" s="279"/>
      <c r="HI18" s="279"/>
      <c r="HJ18" s="279"/>
      <c r="HK18" s="279"/>
      <c r="HL18" s="279"/>
      <c r="HM18" s="279"/>
      <c r="HN18" s="279"/>
      <c r="HO18" s="279"/>
      <c r="HP18" s="279"/>
      <c r="HQ18" s="279"/>
      <c r="HR18" s="279"/>
      <c r="HS18" s="279"/>
      <c r="HT18" s="279"/>
      <c r="HU18" s="279"/>
      <c r="HV18" s="279"/>
      <c r="HW18" s="279"/>
      <c r="HX18" s="279"/>
      <c r="HY18" s="279"/>
      <c r="HZ18" s="279"/>
      <c r="IA18" s="279"/>
      <c r="IB18" s="279"/>
      <c r="IC18" s="279"/>
      <c r="ID18" s="279"/>
      <c r="IE18" s="279"/>
      <c r="IF18" s="279"/>
      <c r="IG18" s="279"/>
      <c r="IH18" s="279"/>
      <c r="II18" s="279"/>
      <c r="IJ18" s="279"/>
      <c r="IK18" s="279"/>
      <c r="IL18" s="279"/>
      <c r="IM18" s="279"/>
      <c r="IN18" s="279"/>
    </row>
    <row r="19" s="254" customFormat="1" ht="24.75" customHeight="1" spans="1:248">
      <c r="A19" s="87"/>
      <c r="B19" s="87"/>
      <c r="C19" s="87"/>
      <c r="D19" s="87" t="s">
        <v>130</v>
      </c>
      <c r="E19" s="84" t="s">
        <v>96</v>
      </c>
      <c r="F19" s="84">
        <f>SUM(F20:F23)</f>
        <v>450244.01</v>
      </c>
      <c r="G19" s="84">
        <f t="shared" ref="G19:Y19" si="3">SUM(G20:G23)</f>
        <v>177180</v>
      </c>
      <c r="H19" s="84">
        <f t="shared" si="3"/>
        <v>177180</v>
      </c>
      <c r="I19" s="84">
        <f t="shared" si="3"/>
        <v>0</v>
      </c>
      <c r="J19" s="84">
        <f t="shared" si="3"/>
        <v>0</v>
      </c>
      <c r="K19" s="84">
        <f t="shared" si="3"/>
        <v>0</v>
      </c>
      <c r="L19" s="84">
        <f t="shared" si="3"/>
        <v>115620</v>
      </c>
      <c r="M19" s="84">
        <f t="shared" si="3"/>
        <v>113524.01</v>
      </c>
      <c r="N19" s="84">
        <f t="shared" si="3"/>
        <v>113524.01</v>
      </c>
      <c r="O19" s="84">
        <f t="shared" si="3"/>
        <v>0</v>
      </c>
      <c r="P19" s="84">
        <f t="shared" si="3"/>
        <v>0</v>
      </c>
      <c r="Q19" s="84">
        <f t="shared" si="3"/>
        <v>0</v>
      </c>
      <c r="R19" s="84">
        <f t="shared" si="3"/>
        <v>0</v>
      </c>
      <c r="S19" s="84">
        <f t="shared" si="3"/>
        <v>0</v>
      </c>
      <c r="T19" s="84">
        <f t="shared" si="3"/>
        <v>0</v>
      </c>
      <c r="U19" s="84">
        <f t="shared" si="3"/>
        <v>43920</v>
      </c>
      <c r="V19" s="84">
        <f t="shared" si="3"/>
        <v>0</v>
      </c>
      <c r="W19" s="84">
        <f t="shared" si="3"/>
        <v>0</v>
      </c>
      <c r="X19" s="84">
        <f t="shared" si="3"/>
        <v>0</v>
      </c>
      <c r="Y19" s="84">
        <f t="shared" si="3"/>
        <v>0</v>
      </c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  <c r="DI19" s="279"/>
      <c r="DJ19" s="279"/>
      <c r="DK19" s="279"/>
      <c r="DL19" s="279"/>
      <c r="DM19" s="279"/>
      <c r="DN19" s="279"/>
      <c r="DO19" s="279"/>
      <c r="DP19" s="279"/>
      <c r="DQ19" s="279"/>
      <c r="DR19" s="279"/>
      <c r="DS19" s="279"/>
      <c r="DT19" s="279"/>
      <c r="DU19" s="279"/>
      <c r="DV19" s="279"/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  <c r="FB19" s="279"/>
      <c r="FC19" s="279"/>
      <c r="FD19" s="279"/>
      <c r="FE19" s="279"/>
      <c r="FF19" s="279"/>
      <c r="FG19" s="279"/>
      <c r="FH19" s="279"/>
      <c r="FI19" s="279"/>
      <c r="FJ19" s="279"/>
      <c r="FK19" s="279"/>
      <c r="FL19" s="279"/>
      <c r="FM19" s="279"/>
      <c r="FN19" s="279"/>
      <c r="FO19" s="279"/>
      <c r="FP19" s="279"/>
      <c r="FQ19" s="279"/>
      <c r="FR19" s="279"/>
      <c r="FS19" s="279"/>
      <c r="FT19" s="279"/>
      <c r="FU19" s="279"/>
      <c r="FV19" s="279"/>
      <c r="FW19" s="279"/>
      <c r="FX19" s="279"/>
      <c r="FY19" s="279"/>
      <c r="FZ19" s="279"/>
      <c r="GA19" s="279"/>
      <c r="GB19" s="279"/>
      <c r="GC19" s="279"/>
      <c r="GD19" s="279"/>
      <c r="GE19" s="279"/>
      <c r="GF19" s="279"/>
      <c r="GG19" s="279"/>
      <c r="GH19" s="279"/>
      <c r="GI19" s="279"/>
      <c r="GJ19" s="279"/>
      <c r="GK19" s="279"/>
      <c r="GL19" s="279"/>
      <c r="GM19" s="279"/>
      <c r="GN19" s="279"/>
      <c r="GO19" s="279"/>
      <c r="GP19" s="279"/>
      <c r="GQ19" s="279"/>
      <c r="GR19" s="279"/>
      <c r="GS19" s="279"/>
      <c r="GT19" s="279"/>
      <c r="GU19" s="279"/>
      <c r="GV19" s="279"/>
      <c r="GW19" s="279"/>
      <c r="GX19" s="279"/>
      <c r="GY19" s="279"/>
      <c r="GZ19" s="279"/>
      <c r="HA19" s="279"/>
      <c r="HB19" s="279"/>
      <c r="HC19" s="279"/>
      <c r="HD19" s="279"/>
      <c r="HE19" s="279"/>
      <c r="HF19" s="279"/>
      <c r="HG19" s="279"/>
      <c r="HH19" s="279"/>
      <c r="HI19" s="279"/>
      <c r="HJ19" s="279"/>
      <c r="HK19" s="279"/>
      <c r="HL19" s="279"/>
      <c r="HM19" s="279"/>
      <c r="HN19" s="279"/>
      <c r="HO19" s="279"/>
      <c r="HP19" s="279"/>
      <c r="HQ19" s="279"/>
      <c r="HR19" s="279"/>
      <c r="HS19" s="279"/>
      <c r="HT19" s="279"/>
      <c r="HU19" s="279"/>
      <c r="HV19" s="279"/>
      <c r="HW19" s="279"/>
      <c r="HX19" s="279"/>
      <c r="HY19" s="279"/>
      <c r="HZ19" s="279"/>
      <c r="IA19" s="279"/>
      <c r="IB19" s="279"/>
      <c r="IC19" s="279"/>
      <c r="ID19" s="279"/>
      <c r="IE19" s="279"/>
      <c r="IF19" s="279"/>
      <c r="IG19" s="279"/>
      <c r="IH19" s="279"/>
      <c r="II19" s="279"/>
      <c r="IJ19" s="279"/>
      <c r="IK19" s="279"/>
      <c r="IL19" s="279"/>
      <c r="IM19" s="279"/>
      <c r="IN19" s="279"/>
    </row>
    <row r="20" s="254" customFormat="1" customHeight="1" spans="1:248">
      <c r="A20" s="87" t="s">
        <v>111</v>
      </c>
      <c r="B20" s="87" t="s">
        <v>112</v>
      </c>
      <c r="C20" s="134">
        <v>50</v>
      </c>
      <c r="D20" s="87" t="s">
        <v>130</v>
      </c>
      <c r="E20" s="84" t="s">
        <v>131</v>
      </c>
      <c r="F20" s="84">
        <v>177180</v>
      </c>
      <c r="G20" s="84">
        <v>177180</v>
      </c>
      <c r="H20" s="84">
        <v>177180</v>
      </c>
      <c r="I20" s="84"/>
      <c r="J20" s="84"/>
      <c r="K20" s="84"/>
      <c r="L20" s="84"/>
      <c r="M20" s="84">
        <f t="shared" si="2"/>
        <v>0</v>
      </c>
      <c r="N20" s="84"/>
      <c r="O20" s="84"/>
      <c r="P20" s="84">
        <v>0</v>
      </c>
      <c r="Q20" s="84"/>
      <c r="R20" s="134"/>
      <c r="S20" s="134"/>
      <c r="T20" s="134"/>
      <c r="U20" s="134"/>
      <c r="V20" s="134"/>
      <c r="W20" s="134"/>
      <c r="X20" s="134"/>
      <c r="Y20" s="134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279"/>
      <c r="EQ20" s="279"/>
      <c r="ER20" s="279"/>
      <c r="ES20" s="279"/>
      <c r="ET20" s="279"/>
      <c r="EU20" s="279"/>
      <c r="EV20" s="279"/>
      <c r="EW20" s="279"/>
      <c r="EX20" s="279"/>
      <c r="EY20" s="279"/>
      <c r="EZ20" s="279"/>
      <c r="FA20" s="279"/>
      <c r="FB20" s="279"/>
      <c r="FC20" s="279"/>
      <c r="FD20" s="279"/>
      <c r="FE20" s="279"/>
      <c r="FF20" s="279"/>
      <c r="FG20" s="279"/>
      <c r="FH20" s="279"/>
      <c r="FI20" s="279"/>
      <c r="FJ20" s="279"/>
      <c r="FK20" s="279"/>
      <c r="FL20" s="279"/>
      <c r="FM20" s="279"/>
      <c r="FN20" s="279"/>
      <c r="FO20" s="279"/>
      <c r="FP20" s="279"/>
      <c r="FQ20" s="279"/>
      <c r="FR20" s="279"/>
      <c r="FS20" s="279"/>
      <c r="FT20" s="279"/>
      <c r="FU20" s="279"/>
      <c r="FV20" s="279"/>
      <c r="FW20" s="279"/>
      <c r="FX20" s="279"/>
      <c r="FY20" s="279"/>
      <c r="FZ20" s="279"/>
      <c r="GA20" s="279"/>
      <c r="GB20" s="279"/>
      <c r="GC20" s="279"/>
      <c r="GD20" s="279"/>
      <c r="GE20" s="279"/>
      <c r="GF20" s="279"/>
      <c r="GG20" s="279"/>
      <c r="GH20" s="279"/>
      <c r="GI20" s="279"/>
      <c r="GJ20" s="279"/>
      <c r="GK20" s="279"/>
      <c r="GL20" s="279"/>
      <c r="GM20" s="279"/>
      <c r="GN20" s="279"/>
      <c r="GO20" s="279"/>
      <c r="GP20" s="279"/>
      <c r="GQ20" s="279"/>
      <c r="GR20" s="279"/>
      <c r="GS20" s="279"/>
      <c r="GT20" s="279"/>
      <c r="GU20" s="279"/>
      <c r="GV20" s="279"/>
      <c r="GW20" s="279"/>
      <c r="GX20" s="279"/>
      <c r="GY20" s="279"/>
      <c r="GZ20" s="279"/>
      <c r="HA20" s="279"/>
      <c r="HB20" s="279"/>
      <c r="HC20" s="279"/>
      <c r="HD20" s="279"/>
      <c r="HE20" s="279"/>
      <c r="HF20" s="279"/>
      <c r="HG20" s="279"/>
      <c r="HH20" s="279"/>
      <c r="HI20" s="279"/>
      <c r="HJ20" s="279"/>
      <c r="HK20" s="279"/>
      <c r="HL20" s="279"/>
      <c r="HM20" s="279"/>
      <c r="HN20" s="279"/>
      <c r="HO20" s="279"/>
      <c r="HP20" s="279"/>
      <c r="HQ20" s="279"/>
      <c r="HR20" s="279"/>
      <c r="HS20" s="279"/>
      <c r="HT20" s="279"/>
      <c r="HU20" s="279"/>
      <c r="HV20" s="279"/>
      <c r="HW20" s="279"/>
      <c r="HX20" s="279"/>
      <c r="HY20" s="279"/>
      <c r="HZ20" s="279"/>
      <c r="IA20" s="279"/>
      <c r="IB20" s="279"/>
      <c r="IC20" s="279"/>
      <c r="ID20" s="279"/>
      <c r="IE20" s="279"/>
      <c r="IF20" s="279"/>
      <c r="IG20" s="279"/>
      <c r="IH20" s="279"/>
      <c r="II20" s="279"/>
      <c r="IJ20" s="279"/>
      <c r="IK20" s="279"/>
      <c r="IL20" s="279"/>
      <c r="IM20" s="279"/>
      <c r="IN20" s="279"/>
    </row>
    <row r="21" s="254" customFormat="1" customHeight="1" spans="1:248">
      <c r="A21" s="87" t="s">
        <v>111</v>
      </c>
      <c r="B21" s="87" t="s">
        <v>112</v>
      </c>
      <c r="C21" s="134">
        <v>50</v>
      </c>
      <c r="D21" s="87" t="s">
        <v>130</v>
      </c>
      <c r="E21" s="84" t="s">
        <v>131</v>
      </c>
      <c r="F21" s="84">
        <v>113524.01</v>
      </c>
      <c r="G21" s="84"/>
      <c r="H21" s="84"/>
      <c r="I21" s="84"/>
      <c r="J21" s="84"/>
      <c r="K21" s="84"/>
      <c r="L21" s="84"/>
      <c r="M21" s="84">
        <f t="shared" si="2"/>
        <v>113524.01</v>
      </c>
      <c r="N21" s="84">
        <v>113524.01</v>
      </c>
      <c r="O21" s="84"/>
      <c r="P21" s="84">
        <v>0</v>
      </c>
      <c r="Q21" s="84"/>
      <c r="R21" s="134"/>
      <c r="S21" s="134"/>
      <c r="T21" s="134"/>
      <c r="U21" s="134"/>
      <c r="V21" s="134"/>
      <c r="W21" s="134"/>
      <c r="X21" s="134"/>
      <c r="Y21" s="134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  <c r="DD21" s="279"/>
      <c r="DE21" s="279"/>
      <c r="DF21" s="279"/>
      <c r="DG21" s="279"/>
      <c r="DH21" s="279"/>
      <c r="DI21" s="279"/>
      <c r="DJ21" s="279"/>
      <c r="DK21" s="279"/>
      <c r="DL21" s="279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279"/>
      <c r="DZ21" s="279"/>
      <c r="EA21" s="279"/>
      <c r="EB21" s="279"/>
      <c r="EC21" s="279"/>
      <c r="ED21" s="279"/>
      <c r="EE21" s="279"/>
      <c r="EF21" s="279"/>
      <c r="EG21" s="279"/>
      <c r="EH21" s="279"/>
      <c r="EI21" s="279"/>
      <c r="EJ21" s="279"/>
      <c r="EK21" s="279"/>
      <c r="EL21" s="279"/>
      <c r="EM21" s="279"/>
      <c r="EN21" s="279"/>
      <c r="EO21" s="279"/>
      <c r="EP21" s="279"/>
      <c r="EQ21" s="279"/>
      <c r="ER21" s="279"/>
      <c r="ES21" s="279"/>
      <c r="ET21" s="279"/>
      <c r="EU21" s="279"/>
      <c r="EV21" s="279"/>
      <c r="EW21" s="279"/>
      <c r="EX21" s="279"/>
      <c r="EY21" s="279"/>
      <c r="EZ21" s="279"/>
      <c r="FA21" s="279"/>
      <c r="FB21" s="279"/>
      <c r="FC21" s="279"/>
      <c r="FD21" s="279"/>
      <c r="FE21" s="279"/>
      <c r="FF21" s="279"/>
      <c r="FG21" s="279"/>
      <c r="FH21" s="279"/>
      <c r="FI21" s="279"/>
      <c r="FJ21" s="279"/>
      <c r="FK21" s="279"/>
      <c r="FL21" s="279"/>
      <c r="FM21" s="279"/>
      <c r="FN21" s="279"/>
      <c r="FO21" s="279"/>
      <c r="FP21" s="279"/>
      <c r="FQ21" s="279"/>
      <c r="FR21" s="279"/>
      <c r="FS21" s="279"/>
      <c r="FT21" s="279"/>
      <c r="FU21" s="279"/>
      <c r="FV21" s="279"/>
      <c r="FW21" s="279"/>
      <c r="FX21" s="279"/>
      <c r="FY21" s="279"/>
      <c r="FZ21" s="279"/>
      <c r="GA21" s="279"/>
      <c r="GB21" s="279"/>
      <c r="GC21" s="279"/>
      <c r="GD21" s="279"/>
      <c r="GE21" s="279"/>
      <c r="GF21" s="279"/>
      <c r="GG21" s="279"/>
      <c r="GH21" s="279"/>
      <c r="GI21" s="279"/>
      <c r="GJ21" s="279"/>
      <c r="GK21" s="279"/>
      <c r="GL21" s="279"/>
      <c r="GM21" s="279"/>
      <c r="GN21" s="279"/>
      <c r="GO21" s="279"/>
      <c r="GP21" s="279"/>
      <c r="GQ21" s="279"/>
      <c r="GR21" s="279"/>
      <c r="GS21" s="279"/>
      <c r="GT21" s="279"/>
      <c r="GU21" s="279"/>
      <c r="GV21" s="279"/>
      <c r="GW21" s="279"/>
      <c r="GX21" s="279"/>
      <c r="GY21" s="279"/>
      <c r="GZ21" s="279"/>
      <c r="HA21" s="279"/>
      <c r="HB21" s="279"/>
      <c r="HC21" s="279"/>
      <c r="HD21" s="279"/>
      <c r="HE21" s="279"/>
      <c r="HF21" s="279"/>
      <c r="HG21" s="279"/>
      <c r="HH21" s="279"/>
      <c r="HI21" s="279"/>
      <c r="HJ21" s="279"/>
      <c r="HK21" s="279"/>
      <c r="HL21" s="279"/>
      <c r="HM21" s="279"/>
      <c r="HN21" s="279"/>
      <c r="HO21" s="279"/>
      <c r="HP21" s="279"/>
      <c r="HQ21" s="279"/>
      <c r="HR21" s="279"/>
      <c r="HS21" s="279"/>
      <c r="HT21" s="279"/>
      <c r="HU21" s="279"/>
      <c r="HV21" s="279"/>
      <c r="HW21" s="279"/>
      <c r="HX21" s="279"/>
      <c r="HY21" s="279"/>
      <c r="HZ21" s="279"/>
      <c r="IA21" s="279"/>
      <c r="IB21" s="279"/>
      <c r="IC21" s="279"/>
      <c r="ID21" s="279"/>
      <c r="IE21" s="279"/>
      <c r="IF21" s="279"/>
      <c r="IG21" s="279"/>
      <c r="IH21" s="279"/>
      <c r="II21" s="279"/>
      <c r="IJ21" s="279"/>
      <c r="IK21" s="279"/>
      <c r="IL21" s="279"/>
      <c r="IM21" s="279"/>
      <c r="IN21" s="279"/>
    </row>
    <row r="22" s="254" customFormat="1" customHeight="1" spans="1:248">
      <c r="A22" s="87" t="s">
        <v>111</v>
      </c>
      <c r="B22" s="87" t="s">
        <v>112</v>
      </c>
      <c r="C22" s="134">
        <v>50</v>
      </c>
      <c r="D22" s="87" t="s">
        <v>130</v>
      </c>
      <c r="E22" s="84" t="s">
        <v>131</v>
      </c>
      <c r="F22" s="84">
        <v>115620</v>
      </c>
      <c r="G22" s="84"/>
      <c r="H22" s="84"/>
      <c r="I22" s="84"/>
      <c r="J22" s="84"/>
      <c r="K22" s="84"/>
      <c r="L22" s="84">
        <v>115620</v>
      </c>
      <c r="M22" s="84">
        <f t="shared" si="2"/>
        <v>0</v>
      </c>
      <c r="N22" s="84"/>
      <c r="O22" s="84"/>
      <c r="P22" s="84">
        <v>0</v>
      </c>
      <c r="Q22" s="84"/>
      <c r="R22" s="134"/>
      <c r="S22" s="134"/>
      <c r="T22" s="134"/>
      <c r="U22" s="134"/>
      <c r="V22" s="134"/>
      <c r="W22" s="134"/>
      <c r="X22" s="134"/>
      <c r="Y22" s="134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  <c r="DI22" s="279"/>
      <c r="DJ22" s="279"/>
      <c r="DK22" s="279"/>
      <c r="DL22" s="279"/>
      <c r="DM22" s="279"/>
      <c r="DN22" s="279"/>
      <c r="DO22" s="279"/>
      <c r="DP22" s="279"/>
      <c r="DQ22" s="279"/>
      <c r="DR22" s="279"/>
      <c r="DS22" s="279"/>
      <c r="DT22" s="279"/>
      <c r="DU22" s="279"/>
      <c r="DV22" s="279"/>
      <c r="DW22" s="279"/>
      <c r="DX22" s="279"/>
      <c r="DY22" s="279"/>
      <c r="DZ22" s="279"/>
      <c r="EA22" s="279"/>
      <c r="EB22" s="279"/>
      <c r="EC22" s="279"/>
      <c r="ED22" s="279"/>
      <c r="EE22" s="279"/>
      <c r="EF22" s="279"/>
      <c r="EG22" s="279"/>
      <c r="EH22" s="279"/>
      <c r="EI22" s="279"/>
      <c r="EJ22" s="279"/>
      <c r="EK22" s="279"/>
      <c r="EL22" s="279"/>
      <c r="EM22" s="279"/>
      <c r="EN22" s="279"/>
      <c r="EO22" s="279"/>
      <c r="EP22" s="279"/>
      <c r="EQ22" s="279"/>
      <c r="ER22" s="279"/>
      <c r="ES22" s="279"/>
      <c r="ET22" s="279"/>
      <c r="EU22" s="279"/>
      <c r="EV22" s="279"/>
      <c r="EW22" s="279"/>
      <c r="EX22" s="279"/>
      <c r="EY22" s="279"/>
      <c r="EZ22" s="279"/>
      <c r="FA22" s="279"/>
      <c r="FB22" s="279"/>
      <c r="FC22" s="279"/>
      <c r="FD22" s="279"/>
      <c r="FE22" s="279"/>
      <c r="FF22" s="279"/>
      <c r="FG22" s="279"/>
      <c r="FH22" s="279"/>
      <c r="FI22" s="279"/>
      <c r="FJ22" s="279"/>
      <c r="FK22" s="279"/>
      <c r="FL22" s="279"/>
      <c r="FM22" s="279"/>
      <c r="FN22" s="279"/>
      <c r="FO22" s="279"/>
      <c r="FP22" s="279"/>
      <c r="FQ22" s="279"/>
      <c r="FR22" s="279"/>
      <c r="FS22" s="279"/>
      <c r="FT22" s="279"/>
      <c r="FU22" s="279"/>
      <c r="FV22" s="279"/>
      <c r="FW22" s="279"/>
      <c r="FX22" s="279"/>
      <c r="FY22" s="279"/>
      <c r="FZ22" s="279"/>
      <c r="GA22" s="279"/>
      <c r="GB22" s="279"/>
      <c r="GC22" s="279"/>
      <c r="GD22" s="279"/>
      <c r="GE22" s="279"/>
      <c r="GF22" s="279"/>
      <c r="GG22" s="279"/>
      <c r="GH22" s="279"/>
      <c r="GI22" s="279"/>
      <c r="GJ22" s="279"/>
      <c r="GK22" s="279"/>
      <c r="GL22" s="279"/>
      <c r="GM22" s="279"/>
      <c r="GN22" s="279"/>
      <c r="GO22" s="279"/>
      <c r="GP22" s="279"/>
      <c r="GQ22" s="279"/>
      <c r="GR22" s="279"/>
      <c r="GS22" s="279"/>
      <c r="GT22" s="279"/>
      <c r="GU22" s="279"/>
      <c r="GV22" s="279"/>
      <c r="GW22" s="279"/>
      <c r="GX22" s="279"/>
      <c r="GY22" s="279"/>
      <c r="GZ22" s="279"/>
      <c r="HA22" s="279"/>
      <c r="HB22" s="279"/>
      <c r="HC22" s="279"/>
      <c r="HD22" s="279"/>
      <c r="HE22" s="279"/>
      <c r="HF22" s="279"/>
      <c r="HG22" s="279"/>
      <c r="HH22" s="279"/>
      <c r="HI22" s="279"/>
      <c r="HJ22" s="279"/>
      <c r="HK22" s="279"/>
      <c r="HL22" s="279"/>
      <c r="HM22" s="279"/>
      <c r="HN22" s="279"/>
      <c r="HO22" s="279"/>
      <c r="HP22" s="279"/>
      <c r="HQ22" s="279"/>
      <c r="HR22" s="279"/>
      <c r="HS22" s="279"/>
      <c r="HT22" s="279"/>
      <c r="HU22" s="279"/>
      <c r="HV22" s="279"/>
      <c r="HW22" s="279"/>
      <c r="HX22" s="279"/>
      <c r="HY22" s="279"/>
      <c r="HZ22" s="279"/>
      <c r="IA22" s="279"/>
      <c r="IB22" s="279"/>
      <c r="IC22" s="279"/>
      <c r="ID22" s="279"/>
      <c r="IE22" s="279"/>
      <c r="IF22" s="279"/>
      <c r="IG22" s="279"/>
      <c r="IH22" s="279"/>
      <c r="II22" s="279"/>
      <c r="IJ22" s="279"/>
      <c r="IK22" s="279"/>
      <c r="IL22" s="279"/>
      <c r="IM22" s="279"/>
      <c r="IN22" s="279"/>
    </row>
    <row r="23" s="254" customFormat="1" customHeight="1" spans="1:248">
      <c r="A23" s="87" t="s">
        <v>111</v>
      </c>
      <c r="B23" s="87" t="s">
        <v>112</v>
      </c>
      <c r="C23" s="134">
        <v>50</v>
      </c>
      <c r="D23" s="87" t="s">
        <v>130</v>
      </c>
      <c r="E23" s="84" t="s">
        <v>131</v>
      </c>
      <c r="F23" s="84">
        <v>43920</v>
      </c>
      <c r="G23" s="84"/>
      <c r="H23" s="84"/>
      <c r="I23" s="84"/>
      <c r="J23" s="84"/>
      <c r="K23" s="84"/>
      <c r="L23" s="84"/>
      <c r="M23" s="84">
        <f t="shared" si="2"/>
        <v>0</v>
      </c>
      <c r="N23" s="84"/>
      <c r="O23" s="84"/>
      <c r="P23" s="84">
        <v>0</v>
      </c>
      <c r="Q23" s="84"/>
      <c r="R23" s="134"/>
      <c r="S23" s="134"/>
      <c r="T23" s="134"/>
      <c r="U23" s="88">
        <v>43920</v>
      </c>
      <c r="V23" s="339"/>
      <c r="W23" s="339"/>
      <c r="X23" s="339"/>
      <c r="Y23" s="33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  <c r="CV23" s="279"/>
      <c r="CW23" s="279"/>
      <c r="CX23" s="279"/>
      <c r="CY23" s="279"/>
      <c r="CZ23" s="279"/>
      <c r="DA23" s="279"/>
      <c r="DB23" s="279"/>
      <c r="DC23" s="279"/>
      <c r="DD23" s="279"/>
      <c r="DE23" s="279"/>
      <c r="DF23" s="279"/>
      <c r="DG23" s="279"/>
      <c r="DH23" s="279"/>
      <c r="DI23" s="279"/>
      <c r="DJ23" s="279"/>
      <c r="DK23" s="279"/>
      <c r="DL23" s="279"/>
      <c r="DM23" s="279"/>
      <c r="DN23" s="279"/>
      <c r="DO23" s="279"/>
      <c r="DP23" s="279"/>
      <c r="DQ23" s="279"/>
      <c r="DR23" s="279"/>
      <c r="DS23" s="279"/>
      <c r="DT23" s="279"/>
      <c r="DU23" s="279"/>
      <c r="DV23" s="279"/>
      <c r="DW23" s="279"/>
      <c r="DX23" s="279"/>
      <c r="DY23" s="279"/>
      <c r="DZ23" s="279"/>
      <c r="EA23" s="279"/>
      <c r="EB23" s="279"/>
      <c r="EC23" s="279"/>
      <c r="ED23" s="279"/>
      <c r="EE23" s="279"/>
      <c r="EF23" s="279"/>
      <c r="EG23" s="279"/>
      <c r="EH23" s="279"/>
      <c r="EI23" s="279"/>
      <c r="EJ23" s="279"/>
      <c r="EK23" s="279"/>
      <c r="EL23" s="279"/>
      <c r="EM23" s="279"/>
      <c r="EN23" s="279"/>
      <c r="EO23" s="279"/>
      <c r="EP23" s="279"/>
      <c r="EQ23" s="279"/>
      <c r="ER23" s="279"/>
      <c r="ES23" s="279"/>
      <c r="ET23" s="279"/>
      <c r="EU23" s="279"/>
      <c r="EV23" s="279"/>
      <c r="EW23" s="279"/>
      <c r="EX23" s="279"/>
      <c r="EY23" s="279"/>
      <c r="EZ23" s="279"/>
      <c r="FA23" s="279"/>
      <c r="FB23" s="279"/>
      <c r="FC23" s="279"/>
      <c r="FD23" s="279"/>
      <c r="FE23" s="279"/>
      <c r="FF23" s="279"/>
      <c r="FG23" s="279"/>
      <c r="FH23" s="279"/>
      <c r="FI23" s="279"/>
      <c r="FJ23" s="279"/>
      <c r="FK23" s="279"/>
      <c r="FL23" s="279"/>
      <c r="FM23" s="279"/>
      <c r="FN23" s="279"/>
      <c r="FO23" s="279"/>
      <c r="FP23" s="279"/>
      <c r="FQ23" s="279"/>
      <c r="FR23" s="279"/>
      <c r="FS23" s="279"/>
      <c r="FT23" s="279"/>
      <c r="FU23" s="279"/>
      <c r="FV23" s="279"/>
      <c r="FW23" s="279"/>
      <c r="FX23" s="279"/>
      <c r="FY23" s="279"/>
      <c r="FZ23" s="279"/>
      <c r="GA23" s="279"/>
      <c r="GB23" s="279"/>
      <c r="GC23" s="279"/>
      <c r="GD23" s="279"/>
      <c r="GE23" s="279"/>
      <c r="GF23" s="279"/>
      <c r="GG23" s="279"/>
      <c r="GH23" s="279"/>
      <c r="GI23" s="279"/>
      <c r="GJ23" s="279"/>
      <c r="GK23" s="279"/>
      <c r="GL23" s="279"/>
      <c r="GM23" s="279"/>
      <c r="GN23" s="279"/>
      <c r="GO23" s="279"/>
      <c r="GP23" s="279"/>
      <c r="GQ23" s="279"/>
      <c r="GR23" s="279"/>
      <c r="GS23" s="279"/>
      <c r="GT23" s="279"/>
      <c r="GU23" s="279"/>
      <c r="GV23" s="279"/>
      <c r="GW23" s="279"/>
      <c r="GX23" s="279"/>
      <c r="GY23" s="279"/>
      <c r="GZ23" s="279"/>
      <c r="HA23" s="279"/>
      <c r="HB23" s="279"/>
      <c r="HC23" s="279"/>
      <c r="HD23" s="279"/>
      <c r="HE23" s="279"/>
      <c r="HF23" s="279"/>
      <c r="HG23" s="279"/>
      <c r="HH23" s="279"/>
      <c r="HI23" s="279"/>
      <c r="HJ23" s="279"/>
      <c r="HK23" s="279"/>
      <c r="HL23" s="279"/>
      <c r="HM23" s="279"/>
      <c r="HN23" s="279"/>
      <c r="HO23" s="279"/>
      <c r="HP23" s="279"/>
      <c r="HQ23" s="279"/>
      <c r="HR23" s="279"/>
      <c r="HS23" s="279"/>
      <c r="HT23" s="279"/>
      <c r="HU23" s="279"/>
      <c r="HV23" s="279"/>
      <c r="HW23" s="279"/>
      <c r="HX23" s="279"/>
      <c r="HY23" s="279"/>
      <c r="HZ23" s="279"/>
      <c r="IA23" s="279"/>
      <c r="IB23" s="279"/>
      <c r="IC23" s="279"/>
      <c r="ID23" s="279"/>
      <c r="IE23" s="279"/>
      <c r="IF23" s="279"/>
      <c r="IG23" s="279"/>
      <c r="IH23" s="279"/>
      <c r="II23" s="279"/>
      <c r="IJ23" s="279"/>
      <c r="IK23" s="279"/>
      <c r="IL23" s="279"/>
      <c r="IM23" s="279"/>
      <c r="IN23" s="279"/>
    </row>
    <row r="24" s="254" customFormat="1" customHeight="1" spans="1:248">
      <c r="A24" s="87"/>
      <c r="B24" s="87"/>
      <c r="C24" s="134"/>
      <c r="D24" s="87" t="s">
        <v>132</v>
      </c>
      <c r="E24" s="84" t="s">
        <v>98</v>
      </c>
      <c r="F24" s="84">
        <f>SUM(F25:F29)</f>
        <v>325122.27</v>
      </c>
      <c r="G24" s="84">
        <f>SUM(G25:G29)</f>
        <v>211656</v>
      </c>
      <c r="H24" s="84">
        <f>SUM(H25:H29)</f>
        <v>118536</v>
      </c>
      <c r="I24" s="84">
        <f>SUM(I25:I29)</f>
        <v>0</v>
      </c>
      <c r="J24" s="84">
        <f>SUM(J25:J29)</f>
        <v>540</v>
      </c>
      <c r="K24" s="84"/>
      <c r="L24" s="84">
        <v>92580</v>
      </c>
      <c r="M24" s="84">
        <f>SUM(M25:M27)</f>
        <v>81717.87</v>
      </c>
      <c r="N24" s="84">
        <f>SUM(N25:N27)</f>
        <v>81717.87</v>
      </c>
      <c r="O24" s="84">
        <f>SUM(O25:O27)</f>
        <v>0</v>
      </c>
      <c r="P24" s="84"/>
      <c r="Q24" s="84"/>
      <c r="R24" s="134"/>
      <c r="S24" s="134"/>
      <c r="T24" s="134"/>
      <c r="U24" s="339">
        <f>SUM(U25:U29)</f>
        <v>31748.4</v>
      </c>
      <c r="V24" s="339"/>
      <c r="W24" s="339"/>
      <c r="X24" s="339"/>
      <c r="Y24" s="33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  <c r="DQ24" s="279"/>
      <c r="DR24" s="279"/>
      <c r="DS24" s="279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79"/>
      <c r="ES24" s="279"/>
      <c r="ET24" s="279"/>
      <c r="EU24" s="279"/>
      <c r="EV24" s="279"/>
      <c r="EW24" s="279"/>
      <c r="EX24" s="279"/>
      <c r="EY24" s="279"/>
      <c r="EZ24" s="279"/>
      <c r="FA24" s="279"/>
      <c r="FB24" s="279"/>
      <c r="FC24" s="279"/>
      <c r="FD24" s="279"/>
      <c r="FE24" s="279"/>
      <c r="FF24" s="279"/>
      <c r="FG24" s="279"/>
      <c r="FH24" s="279"/>
      <c r="FI24" s="279"/>
      <c r="FJ24" s="279"/>
      <c r="FK24" s="279"/>
      <c r="FL24" s="279"/>
      <c r="FM24" s="279"/>
      <c r="FN24" s="279"/>
      <c r="FO24" s="279"/>
      <c r="FP24" s="279"/>
      <c r="FQ24" s="279"/>
      <c r="FR24" s="279"/>
      <c r="FS24" s="279"/>
      <c r="FT24" s="279"/>
      <c r="FU24" s="279"/>
      <c r="FV24" s="279"/>
      <c r="FW24" s="279"/>
      <c r="FX24" s="279"/>
      <c r="FY24" s="279"/>
      <c r="FZ24" s="279"/>
      <c r="GA24" s="279"/>
      <c r="GB24" s="279"/>
      <c r="GC24" s="279"/>
      <c r="GD24" s="279"/>
      <c r="GE24" s="279"/>
      <c r="GF24" s="279"/>
      <c r="GG24" s="279"/>
      <c r="GH24" s="279"/>
      <c r="GI24" s="279"/>
      <c r="GJ24" s="279"/>
      <c r="GK24" s="279"/>
      <c r="GL24" s="279"/>
      <c r="GM24" s="279"/>
      <c r="GN24" s="279"/>
      <c r="GO24" s="279"/>
      <c r="GP24" s="279"/>
      <c r="GQ24" s="279"/>
      <c r="GR24" s="279"/>
      <c r="GS24" s="279"/>
      <c r="GT24" s="279"/>
      <c r="GU24" s="279"/>
      <c r="GV24" s="279"/>
      <c r="GW24" s="279"/>
      <c r="GX24" s="279"/>
      <c r="GY24" s="279"/>
      <c r="GZ24" s="279"/>
      <c r="HA24" s="279"/>
      <c r="HB24" s="279"/>
      <c r="HC24" s="279"/>
      <c r="HD24" s="279"/>
      <c r="HE24" s="279"/>
      <c r="HF24" s="279"/>
      <c r="HG24" s="279"/>
      <c r="HH24" s="279"/>
      <c r="HI24" s="279"/>
      <c r="HJ24" s="279"/>
      <c r="HK24" s="279"/>
      <c r="HL24" s="279"/>
      <c r="HM24" s="279"/>
      <c r="HN24" s="279"/>
      <c r="HO24" s="279"/>
      <c r="HP24" s="279"/>
      <c r="HQ24" s="279"/>
      <c r="HR24" s="279"/>
      <c r="HS24" s="279"/>
      <c r="HT24" s="279"/>
      <c r="HU24" s="279"/>
      <c r="HV24" s="279"/>
      <c r="HW24" s="279"/>
      <c r="HX24" s="279"/>
      <c r="HY24" s="279"/>
      <c r="HZ24" s="279"/>
      <c r="IA24" s="279"/>
      <c r="IB24" s="279"/>
      <c r="IC24" s="279"/>
      <c r="ID24" s="279"/>
      <c r="IE24" s="279"/>
      <c r="IF24" s="279"/>
      <c r="IG24" s="279"/>
      <c r="IH24" s="279"/>
      <c r="II24" s="279"/>
      <c r="IJ24" s="279"/>
      <c r="IK24" s="279"/>
      <c r="IL24" s="279"/>
      <c r="IM24" s="279"/>
      <c r="IN24" s="279"/>
    </row>
    <row r="25" s="254" customFormat="1" customHeight="1" spans="1:248">
      <c r="A25" s="87" t="s">
        <v>111</v>
      </c>
      <c r="B25" s="87" t="s">
        <v>112</v>
      </c>
      <c r="C25" s="134">
        <v>50</v>
      </c>
      <c r="D25" s="87" t="s">
        <v>132</v>
      </c>
      <c r="E25" s="84" t="s">
        <v>131</v>
      </c>
      <c r="F25" s="84">
        <v>118536</v>
      </c>
      <c r="G25" s="84">
        <v>118536</v>
      </c>
      <c r="H25" s="84">
        <v>118536</v>
      </c>
      <c r="I25" s="84"/>
      <c r="J25" s="84"/>
      <c r="K25" s="84"/>
      <c r="L25" s="84"/>
      <c r="M25" s="84">
        <f t="shared" si="2"/>
        <v>0</v>
      </c>
      <c r="N25" s="84"/>
      <c r="O25" s="84"/>
      <c r="P25" s="84">
        <v>0</v>
      </c>
      <c r="Q25" s="84"/>
      <c r="R25" s="134"/>
      <c r="S25" s="134"/>
      <c r="T25" s="134"/>
      <c r="U25" s="339"/>
      <c r="V25" s="339"/>
      <c r="W25" s="339"/>
      <c r="X25" s="339"/>
      <c r="Y25" s="33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  <c r="DI25" s="279"/>
      <c r="DJ25" s="279"/>
      <c r="DK25" s="279"/>
      <c r="DL25" s="279"/>
      <c r="DM25" s="279"/>
      <c r="DN25" s="279"/>
      <c r="DO25" s="279"/>
      <c r="DP25" s="279"/>
      <c r="DQ25" s="279"/>
      <c r="DR25" s="279"/>
      <c r="DS25" s="279"/>
      <c r="DT25" s="279"/>
      <c r="DU25" s="279"/>
      <c r="DV25" s="279"/>
      <c r="DW25" s="279"/>
      <c r="DX25" s="279"/>
      <c r="DY25" s="279"/>
      <c r="DZ25" s="279"/>
      <c r="EA25" s="279"/>
      <c r="EB25" s="279"/>
      <c r="EC25" s="279"/>
      <c r="ED25" s="279"/>
      <c r="EE25" s="279"/>
      <c r="EF25" s="279"/>
      <c r="EG25" s="279"/>
      <c r="EH25" s="279"/>
      <c r="EI25" s="279"/>
      <c r="EJ25" s="279"/>
      <c r="EK25" s="279"/>
      <c r="EL25" s="279"/>
      <c r="EM25" s="279"/>
      <c r="EN25" s="279"/>
      <c r="EO25" s="279"/>
      <c r="EP25" s="279"/>
      <c r="EQ25" s="279"/>
      <c r="ER25" s="279"/>
      <c r="ES25" s="279"/>
      <c r="ET25" s="279"/>
      <c r="EU25" s="279"/>
      <c r="EV25" s="279"/>
      <c r="EW25" s="279"/>
      <c r="EX25" s="279"/>
      <c r="EY25" s="279"/>
      <c r="EZ25" s="279"/>
      <c r="FA25" s="279"/>
      <c r="FB25" s="279"/>
      <c r="FC25" s="279"/>
      <c r="FD25" s="279"/>
      <c r="FE25" s="279"/>
      <c r="FF25" s="279"/>
      <c r="FG25" s="279"/>
      <c r="FH25" s="279"/>
      <c r="FI25" s="279"/>
      <c r="FJ25" s="279"/>
      <c r="FK25" s="279"/>
      <c r="FL25" s="279"/>
      <c r="FM25" s="279"/>
      <c r="FN25" s="279"/>
      <c r="FO25" s="279"/>
      <c r="FP25" s="279"/>
      <c r="FQ25" s="279"/>
      <c r="FR25" s="279"/>
      <c r="FS25" s="279"/>
      <c r="FT25" s="279"/>
      <c r="FU25" s="279"/>
      <c r="FV25" s="279"/>
      <c r="FW25" s="279"/>
      <c r="FX25" s="279"/>
      <c r="FY25" s="279"/>
      <c r="FZ25" s="279"/>
      <c r="GA25" s="279"/>
      <c r="GB25" s="279"/>
      <c r="GC25" s="279"/>
      <c r="GD25" s="279"/>
      <c r="GE25" s="279"/>
      <c r="GF25" s="279"/>
      <c r="GG25" s="279"/>
      <c r="GH25" s="279"/>
      <c r="GI25" s="279"/>
      <c r="GJ25" s="279"/>
      <c r="GK25" s="279"/>
      <c r="GL25" s="279"/>
      <c r="GM25" s="279"/>
      <c r="GN25" s="279"/>
      <c r="GO25" s="279"/>
      <c r="GP25" s="279"/>
      <c r="GQ25" s="279"/>
      <c r="GR25" s="279"/>
      <c r="GS25" s="279"/>
      <c r="GT25" s="279"/>
      <c r="GU25" s="279"/>
      <c r="GV25" s="279"/>
      <c r="GW25" s="279"/>
      <c r="GX25" s="279"/>
      <c r="GY25" s="279"/>
      <c r="GZ25" s="279"/>
      <c r="HA25" s="279"/>
      <c r="HB25" s="279"/>
      <c r="HC25" s="279"/>
      <c r="HD25" s="279"/>
      <c r="HE25" s="279"/>
      <c r="HF25" s="279"/>
      <c r="HG25" s="279"/>
      <c r="HH25" s="279"/>
      <c r="HI25" s="279"/>
      <c r="HJ25" s="279"/>
      <c r="HK25" s="279"/>
      <c r="HL25" s="279"/>
      <c r="HM25" s="279"/>
      <c r="HN25" s="279"/>
      <c r="HO25" s="279"/>
      <c r="HP25" s="279"/>
      <c r="HQ25" s="279"/>
      <c r="HR25" s="279"/>
      <c r="HS25" s="279"/>
      <c r="HT25" s="279"/>
      <c r="HU25" s="279"/>
      <c r="HV25" s="279"/>
      <c r="HW25" s="279"/>
      <c r="HX25" s="279"/>
      <c r="HY25" s="279"/>
      <c r="HZ25" s="279"/>
      <c r="IA25" s="279"/>
      <c r="IB25" s="279"/>
      <c r="IC25" s="279"/>
      <c r="ID25" s="279"/>
      <c r="IE25" s="279"/>
      <c r="IF25" s="279"/>
      <c r="IG25" s="279"/>
      <c r="IH25" s="279"/>
      <c r="II25" s="279"/>
      <c r="IJ25" s="279"/>
      <c r="IK25" s="279"/>
      <c r="IL25" s="279"/>
      <c r="IM25" s="279"/>
      <c r="IN25" s="279"/>
    </row>
    <row r="26" s="254" customFormat="1" customHeight="1" spans="1:248">
      <c r="A26" s="87" t="s">
        <v>111</v>
      </c>
      <c r="B26" s="87" t="s">
        <v>112</v>
      </c>
      <c r="C26" s="134">
        <v>50</v>
      </c>
      <c r="D26" s="87" t="s">
        <v>132</v>
      </c>
      <c r="E26" s="84" t="s">
        <v>131</v>
      </c>
      <c r="F26" s="84">
        <v>540</v>
      </c>
      <c r="G26" s="84">
        <v>540</v>
      </c>
      <c r="H26" s="84"/>
      <c r="I26" s="84"/>
      <c r="J26" s="84">
        <v>540</v>
      </c>
      <c r="K26" s="84"/>
      <c r="L26" s="84"/>
      <c r="M26" s="84">
        <f t="shared" si="2"/>
        <v>0</v>
      </c>
      <c r="N26" s="84"/>
      <c r="O26" s="84"/>
      <c r="P26" s="84">
        <v>0</v>
      </c>
      <c r="Q26" s="84"/>
      <c r="R26" s="134"/>
      <c r="S26" s="134"/>
      <c r="T26" s="134"/>
      <c r="U26" s="339"/>
      <c r="V26" s="339"/>
      <c r="W26" s="339"/>
      <c r="X26" s="339"/>
      <c r="Y26" s="33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79"/>
      <c r="EO26" s="279"/>
      <c r="EP26" s="279"/>
      <c r="EQ26" s="279"/>
      <c r="ER26" s="279"/>
      <c r="ES26" s="279"/>
      <c r="ET26" s="279"/>
      <c r="EU26" s="279"/>
      <c r="EV26" s="279"/>
      <c r="EW26" s="279"/>
      <c r="EX26" s="279"/>
      <c r="EY26" s="279"/>
      <c r="EZ26" s="279"/>
      <c r="FA26" s="279"/>
      <c r="FB26" s="279"/>
      <c r="FC26" s="279"/>
      <c r="FD26" s="279"/>
      <c r="FE26" s="279"/>
      <c r="FF26" s="279"/>
      <c r="FG26" s="279"/>
      <c r="FH26" s="279"/>
      <c r="FI26" s="279"/>
      <c r="FJ26" s="279"/>
      <c r="FK26" s="279"/>
      <c r="FL26" s="279"/>
      <c r="FM26" s="279"/>
      <c r="FN26" s="279"/>
      <c r="FO26" s="279"/>
      <c r="FP26" s="279"/>
      <c r="FQ26" s="279"/>
      <c r="FR26" s="279"/>
      <c r="FS26" s="279"/>
      <c r="FT26" s="279"/>
      <c r="FU26" s="279"/>
      <c r="FV26" s="279"/>
      <c r="FW26" s="279"/>
      <c r="FX26" s="279"/>
      <c r="FY26" s="279"/>
      <c r="FZ26" s="279"/>
      <c r="GA26" s="279"/>
      <c r="GB26" s="279"/>
      <c r="GC26" s="279"/>
      <c r="GD26" s="279"/>
      <c r="GE26" s="279"/>
      <c r="GF26" s="279"/>
      <c r="GG26" s="279"/>
      <c r="GH26" s="279"/>
      <c r="GI26" s="279"/>
      <c r="GJ26" s="279"/>
      <c r="GK26" s="279"/>
      <c r="GL26" s="279"/>
      <c r="GM26" s="279"/>
      <c r="GN26" s="279"/>
      <c r="GO26" s="279"/>
      <c r="GP26" s="279"/>
      <c r="GQ26" s="279"/>
      <c r="GR26" s="279"/>
      <c r="GS26" s="279"/>
      <c r="GT26" s="279"/>
      <c r="GU26" s="279"/>
      <c r="GV26" s="279"/>
      <c r="GW26" s="279"/>
      <c r="GX26" s="279"/>
      <c r="GY26" s="279"/>
      <c r="GZ26" s="279"/>
      <c r="HA26" s="279"/>
      <c r="HB26" s="279"/>
      <c r="HC26" s="279"/>
      <c r="HD26" s="279"/>
      <c r="HE26" s="279"/>
      <c r="HF26" s="279"/>
      <c r="HG26" s="279"/>
      <c r="HH26" s="279"/>
      <c r="HI26" s="279"/>
      <c r="HJ26" s="279"/>
      <c r="HK26" s="279"/>
      <c r="HL26" s="279"/>
      <c r="HM26" s="279"/>
      <c r="HN26" s="279"/>
      <c r="HO26" s="279"/>
      <c r="HP26" s="279"/>
      <c r="HQ26" s="279"/>
      <c r="HR26" s="279"/>
      <c r="HS26" s="279"/>
      <c r="HT26" s="279"/>
      <c r="HU26" s="279"/>
      <c r="HV26" s="279"/>
      <c r="HW26" s="279"/>
      <c r="HX26" s="279"/>
      <c r="HY26" s="279"/>
      <c r="HZ26" s="279"/>
      <c r="IA26" s="279"/>
      <c r="IB26" s="279"/>
      <c r="IC26" s="279"/>
      <c r="ID26" s="279"/>
      <c r="IE26" s="279"/>
      <c r="IF26" s="279"/>
      <c r="IG26" s="279"/>
      <c r="IH26" s="279"/>
      <c r="II26" s="279"/>
      <c r="IJ26" s="279"/>
      <c r="IK26" s="279"/>
      <c r="IL26" s="279"/>
      <c r="IM26" s="279"/>
      <c r="IN26" s="279"/>
    </row>
    <row r="27" s="254" customFormat="1" customHeight="1" spans="1:248">
      <c r="A27" s="87" t="s">
        <v>111</v>
      </c>
      <c r="B27" s="87" t="s">
        <v>112</v>
      </c>
      <c r="C27" s="134">
        <v>50</v>
      </c>
      <c r="D27" s="87" t="s">
        <v>132</v>
      </c>
      <c r="E27" s="84" t="s">
        <v>131</v>
      </c>
      <c r="F27" s="84">
        <v>81717.87</v>
      </c>
      <c r="G27" s="84"/>
      <c r="H27" s="84"/>
      <c r="I27" s="84"/>
      <c r="J27" s="84"/>
      <c r="K27" s="84"/>
      <c r="L27" s="84"/>
      <c r="M27" s="84">
        <f t="shared" si="2"/>
        <v>81717.87</v>
      </c>
      <c r="N27" s="84">
        <v>81717.87</v>
      </c>
      <c r="O27" s="84"/>
      <c r="P27" s="84">
        <v>0</v>
      </c>
      <c r="Q27" s="84"/>
      <c r="R27" s="134"/>
      <c r="S27" s="134"/>
      <c r="T27" s="134"/>
      <c r="U27" s="339"/>
      <c r="V27" s="339"/>
      <c r="W27" s="339"/>
      <c r="X27" s="339"/>
      <c r="Y27" s="33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79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  <c r="DI27" s="279"/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  <c r="DV27" s="279"/>
      <c r="DW27" s="279"/>
      <c r="DX27" s="279"/>
      <c r="DY27" s="279"/>
      <c r="DZ27" s="279"/>
      <c r="EA27" s="279"/>
      <c r="EB27" s="279"/>
      <c r="EC27" s="279"/>
      <c r="ED27" s="279"/>
      <c r="EE27" s="279"/>
      <c r="EF27" s="279"/>
      <c r="EG27" s="279"/>
      <c r="EH27" s="279"/>
      <c r="EI27" s="279"/>
      <c r="EJ27" s="279"/>
      <c r="EK27" s="279"/>
      <c r="EL27" s="279"/>
      <c r="EM27" s="279"/>
      <c r="EN27" s="279"/>
      <c r="EO27" s="279"/>
      <c r="EP27" s="279"/>
      <c r="EQ27" s="279"/>
      <c r="ER27" s="279"/>
      <c r="ES27" s="279"/>
      <c r="ET27" s="279"/>
      <c r="EU27" s="279"/>
      <c r="EV27" s="279"/>
      <c r="EW27" s="279"/>
      <c r="EX27" s="279"/>
      <c r="EY27" s="279"/>
      <c r="EZ27" s="279"/>
      <c r="FA27" s="279"/>
      <c r="FB27" s="279"/>
      <c r="FC27" s="279"/>
      <c r="FD27" s="279"/>
      <c r="FE27" s="279"/>
      <c r="FF27" s="279"/>
      <c r="FG27" s="279"/>
      <c r="FH27" s="279"/>
      <c r="FI27" s="279"/>
      <c r="FJ27" s="279"/>
      <c r="FK27" s="279"/>
      <c r="FL27" s="279"/>
      <c r="FM27" s="279"/>
      <c r="FN27" s="279"/>
      <c r="FO27" s="279"/>
      <c r="FP27" s="279"/>
      <c r="FQ27" s="279"/>
      <c r="FR27" s="279"/>
      <c r="FS27" s="279"/>
      <c r="FT27" s="279"/>
      <c r="FU27" s="279"/>
      <c r="FV27" s="279"/>
      <c r="FW27" s="279"/>
      <c r="FX27" s="279"/>
      <c r="FY27" s="279"/>
      <c r="FZ27" s="279"/>
      <c r="GA27" s="279"/>
      <c r="GB27" s="279"/>
      <c r="GC27" s="279"/>
      <c r="GD27" s="279"/>
      <c r="GE27" s="279"/>
      <c r="GF27" s="279"/>
      <c r="GG27" s="279"/>
      <c r="GH27" s="279"/>
      <c r="GI27" s="279"/>
      <c r="GJ27" s="279"/>
      <c r="GK27" s="279"/>
      <c r="GL27" s="279"/>
      <c r="GM27" s="279"/>
      <c r="GN27" s="279"/>
      <c r="GO27" s="279"/>
      <c r="GP27" s="279"/>
      <c r="GQ27" s="279"/>
      <c r="GR27" s="279"/>
      <c r="GS27" s="279"/>
      <c r="GT27" s="279"/>
      <c r="GU27" s="279"/>
      <c r="GV27" s="279"/>
      <c r="GW27" s="279"/>
      <c r="GX27" s="279"/>
      <c r="GY27" s="279"/>
      <c r="GZ27" s="279"/>
      <c r="HA27" s="279"/>
      <c r="HB27" s="279"/>
      <c r="HC27" s="279"/>
      <c r="HD27" s="279"/>
      <c r="HE27" s="279"/>
      <c r="HF27" s="279"/>
      <c r="HG27" s="279"/>
      <c r="HH27" s="279"/>
      <c r="HI27" s="279"/>
      <c r="HJ27" s="279"/>
      <c r="HK27" s="279"/>
      <c r="HL27" s="279"/>
      <c r="HM27" s="279"/>
      <c r="HN27" s="279"/>
      <c r="HO27" s="279"/>
      <c r="HP27" s="279"/>
      <c r="HQ27" s="279"/>
      <c r="HR27" s="279"/>
      <c r="HS27" s="279"/>
      <c r="HT27" s="279"/>
      <c r="HU27" s="279"/>
      <c r="HV27" s="279"/>
      <c r="HW27" s="279"/>
      <c r="HX27" s="279"/>
      <c r="HY27" s="279"/>
      <c r="HZ27" s="279"/>
      <c r="IA27" s="279"/>
      <c r="IB27" s="279"/>
      <c r="IC27" s="279"/>
      <c r="ID27" s="279"/>
      <c r="IE27" s="279"/>
      <c r="IF27" s="279"/>
      <c r="IG27" s="279"/>
      <c r="IH27" s="279"/>
      <c r="II27" s="279"/>
      <c r="IJ27" s="279"/>
      <c r="IK27" s="279"/>
      <c r="IL27" s="279"/>
      <c r="IM27" s="279"/>
      <c r="IN27" s="279"/>
    </row>
    <row r="28" s="254" customFormat="1" customHeight="1" spans="1:248">
      <c r="A28" s="87" t="s">
        <v>111</v>
      </c>
      <c r="B28" s="87" t="s">
        <v>112</v>
      </c>
      <c r="C28" s="134">
        <v>50</v>
      </c>
      <c r="D28" s="87" t="s">
        <v>132</v>
      </c>
      <c r="E28" s="84" t="s">
        <v>131</v>
      </c>
      <c r="F28" s="84">
        <v>92580</v>
      </c>
      <c r="G28" s="84">
        <v>92580</v>
      </c>
      <c r="H28" s="84"/>
      <c r="I28" s="84"/>
      <c r="J28" s="84"/>
      <c r="K28" s="84"/>
      <c r="L28" s="84">
        <v>92580</v>
      </c>
      <c r="M28" s="84"/>
      <c r="N28" s="84"/>
      <c r="O28" s="84"/>
      <c r="P28" s="84">
        <v>0</v>
      </c>
      <c r="Q28" s="84"/>
      <c r="R28" s="134"/>
      <c r="S28" s="134"/>
      <c r="T28" s="134"/>
      <c r="U28" s="134"/>
      <c r="V28" s="134"/>
      <c r="W28" s="134"/>
      <c r="X28" s="134"/>
      <c r="Y28" s="134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79"/>
      <c r="BR28" s="279"/>
      <c r="BS28" s="279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79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  <c r="DI28" s="279"/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  <c r="DV28" s="279"/>
      <c r="DW28" s="279"/>
      <c r="DX28" s="279"/>
      <c r="DY28" s="279"/>
      <c r="DZ28" s="279"/>
      <c r="EA28" s="279"/>
      <c r="EB28" s="279"/>
      <c r="EC28" s="279"/>
      <c r="ED28" s="279"/>
      <c r="EE28" s="279"/>
      <c r="EF28" s="279"/>
      <c r="EG28" s="279"/>
      <c r="EH28" s="279"/>
      <c r="EI28" s="279"/>
      <c r="EJ28" s="279"/>
      <c r="EK28" s="279"/>
      <c r="EL28" s="279"/>
      <c r="EM28" s="279"/>
      <c r="EN28" s="279"/>
      <c r="EO28" s="279"/>
      <c r="EP28" s="279"/>
      <c r="EQ28" s="279"/>
      <c r="ER28" s="279"/>
      <c r="ES28" s="279"/>
      <c r="ET28" s="279"/>
      <c r="EU28" s="279"/>
      <c r="EV28" s="279"/>
      <c r="EW28" s="279"/>
      <c r="EX28" s="279"/>
      <c r="EY28" s="279"/>
      <c r="EZ28" s="279"/>
      <c r="FA28" s="279"/>
      <c r="FB28" s="279"/>
      <c r="FC28" s="279"/>
      <c r="FD28" s="279"/>
      <c r="FE28" s="279"/>
      <c r="FF28" s="279"/>
      <c r="FG28" s="279"/>
      <c r="FH28" s="279"/>
      <c r="FI28" s="279"/>
      <c r="FJ28" s="279"/>
      <c r="FK28" s="279"/>
      <c r="FL28" s="279"/>
      <c r="FM28" s="279"/>
      <c r="FN28" s="279"/>
      <c r="FO28" s="279"/>
      <c r="FP28" s="279"/>
      <c r="FQ28" s="279"/>
      <c r="FR28" s="279"/>
      <c r="FS28" s="279"/>
      <c r="FT28" s="279"/>
      <c r="FU28" s="279"/>
      <c r="FV28" s="279"/>
      <c r="FW28" s="279"/>
      <c r="FX28" s="279"/>
      <c r="FY28" s="279"/>
      <c r="FZ28" s="279"/>
      <c r="GA28" s="279"/>
      <c r="GB28" s="279"/>
      <c r="GC28" s="279"/>
      <c r="GD28" s="279"/>
      <c r="GE28" s="279"/>
      <c r="GF28" s="279"/>
      <c r="GG28" s="279"/>
      <c r="GH28" s="279"/>
      <c r="GI28" s="279"/>
      <c r="GJ28" s="279"/>
      <c r="GK28" s="279"/>
      <c r="GL28" s="279"/>
      <c r="GM28" s="279"/>
      <c r="GN28" s="279"/>
      <c r="GO28" s="279"/>
      <c r="GP28" s="279"/>
      <c r="GQ28" s="279"/>
      <c r="GR28" s="279"/>
      <c r="GS28" s="279"/>
      <c r="GT28" s="279"/>
      <c r="GU28" s="279"/>
      <c r="GV28" s="279"/>
      <c r="GW28" s="279"/>
      <c r="GX28" s="279"/>
      <c r="GY28" s="279"/>
      <c r="GZ28" s="279"/>
      <c r="HA28" s="279"/>
      <c r="HB28" s="279"/>
      <c r="HC28" s="279"/>
      <c r="HD28" s="279"/>
      <c r="HE28" s="279"/>
      <c r="HF28" s="279"/>
      <c r="HG28" s="279"/>
      <c r="HH28" s="279"/>
      <c r="HI28" s="279"/>
      <c r="HJ28" s="279"/>
      <c r="HK28" s="279"/>
      <c r="HL28" s="279"/>
      <c r="HM28" s="279"/>
      <c r="HN28" s="279"/>
      <c r="HO28" s="279"/>
      <c r="HP28" s="279"/>
      <c r="HQ28" s="279"/>
      <c r="HR28" s="279"/>
      <c r="HS28" s="279"/>
      <c r="HT28" s="279"/>
      <c r="HU28" s="279"/>
      <c r="HV28" s="279"/>
      <c r="HW28" s="279"/>
      <c r="HX28" s="279"/>
      <c r="HY28" s="279"/>
      <c r="HZ28" s="279"/>
      <c r="IA28" s="279"/>
      <c r="IB28" s="279"/>
      <c r="IC28" s="279"/>
      <c r="ID28" s="279"/>
      <c r="IE28" s="279"/>
      <c r="IF28" s="279"/>
      <c r="IG28" s="279"/>
      <c r="IH28" s="279"/>
      <c r="II28" s="279"/>
      <c r="IJ28" s="279"/>
      <c r="IK28" s="279"/>
      <c r="IL28" s="279"/>
      <c r="IM28" s="279"/>
      <c r="IN28" s="279"/>
    </row>
    <row r="29" s="254" customFormat="1" customHeight="1" spans="1:248">
      <c r="A29" s="87" t="s">
        <v>111</v>
      </c>
      <c r="B29" s="87" t="s">
        <v>112</v>
      </c>
      <c r="C29" s="134">
        <v>50</v>
      </c>
      <c r="D29" s="87" t="s">
        <v>132</v>
      </c>
      <c r="E29" s="84" t="s">
        <v>131</v>
      </c>
      <c r="F29" s="84">
        <v>31748.4</v>
      </c>
      <c r="G29" s="84"/>
      <c r="H29" s="84"/>
      <c r="I29" s="84"/>
      <c r="J29" s="84"/>
      <c r="K29" s="84"/>
      <c r="L29" s="84"/>
      <c r="M29" s="84"/>
      <c r="N29" s="84"/>
      <c r="O29" s="84"/>
      <c r="P29" s="84">
        <v>0</v>
      </c>
      <c r="Q29" s="84"/>
      <c r="R29" s="134"/>
      <c r="S29" s="134"/>
      <c r="T29" s="134"/>
      <c r="U29" s="84">
        <v>31748.4</v>
      </c>
      <c r="V29" s="134"/>
      <c r="W29" s="134"/>
      <c r="X29" s="134"/>
      <c r="Y29" s="134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/>
      <c r="FN29" s="279"/>
      <c r="FO29" s="279"/>
      <c r="FP29" s="279"/>
      <c r="FQ29" s="279"/>
      <c r="FR29" s="279"/>
      <c r="FS29" s="279"/>
      <c r="FT29" s="279"/>
      <c r="FU29" s="279"/>
      <c r="FV29" s="279"/>
      <c r="FW29" s="279"/>
      <c r="FX29" s="279"/>
      <c r="FY29" s="279"/>
      <c r="FZ29" s="279"/>
      <c r="GA29" s="279"/>
      <c r="GB29" s="279"/>
      <c r="GC29" s="279"/>
      <c r="GD29" s="279"/>
      <c r="GE29" s="279"/>
      <c r="GF29" s="279"/>
      <c r="GG29" s="279"/>
      <c r="GH29" s="279"/>
      <c r="GI29" s="279"/>
      <c r="GJ29" s="279"/>
      <c r="GK29" s="279"/>
      <c r="GL29" s="279"/>
      <c r="GM29" s="279"/>
      <c r="GN29" s="279"/>
      <c r="GO29" s="279"/>
      <c r="GP29" s="279"/>
      <c r="GQ29" s="279"/>
      <c r="GR29" s="279"/>
      <c r="GS29" s="279"/>
      <c r="GT29" s="279"/>
      <c r="GU29" s="279"/>
      <c r="GV29" s="279"/>
      <c r="GW29" s="279"/>
      <c r="GX29" s="279"/>
      <c r="GY29" s="279"/>
      <c r="GZ29" s="279"/>
      <c r="HA29" s="279"/>
      <c r="HB29" s="279"/>
      <c r="HC29" s="279"/>
      <c r="HD29" s="279"/>
      <c r="HE29" s="279"/>
      <c r="HF29" s="279"/>
      <c r="HG29" s="279"/>
      <c r="HH29" s="279"/>
      <c r="HI29" s="279"/>
      <c r="HJ29" s="279"/>
      <c r="HK29" s="279"/>
      <c r="HL29" s="279"/>
      <c r="HM29" s="279"/>
      <c r="HN29" s="279"/>
      <c r="HO29" s="279"/>
      <c r="HP29" s="279"/>
      <c r="HQ29" s="279"/>
      <c r="HR29" s="279"/>
      <c r="HS29" s="279"/>
      <c r="HT29" s="279"/>
      <c r="HU29" s="279"/>
      <c r="HV29" s="279"/>
      <c r="HW29" s="279"/>
      <c r="HX29" s="279"/>
      <c r="HY29" s="279"/>
      <c r="HZ29" s="279"/>
      <c r="IA29" s="279"/>
      <c r="IB29" s="279"/>
      <c r="IC29" s="279"/>
      <c r="ID29" s="279"/>
      <c r="IE29" s="279"/>
      <c r="IF29" s="279"/>
      <c r="IG29" s="279"/>
      <c r="IH29" s="279"/>
      <c r="II29" s="279"/>
      <c r="IJ29" s="279"/>
      <c r="IK29" s="279"/>
      <c r="IL29" s="279"/>
      <c r="IM29" s="279"/>
      <c r="IN29" s="279"/>
    </row>
    <row r="30" s="254" customFormat="1" customHeight="1" spans="1:248">
      <c r="A30" s="87"/>
      <c r="B30" s="87"/>
      <c r="C30" s="134"/>
      <c r="D30" s="87" t="s">
        <v>133</v>
      </c>
      <c r="E30" s="84" t="s">
        <v>100</v>
      </c>
      <c r="F30" s="84">
        <f>SUM(F31:F34)</f>
        <v>93326.63</v>
      </c>
      <c r="G30" s="84">
        <f t="shared" ref="G30:Y30" si="4">SUM(G31:G34)</f>
        <v>60672</v>
      </c>
      <c r="H30" s="84">
        <f t="shared" si="4"/>
        <v>37548</v>
      </c>
      <c r="I30" s="84">
        <f t="shared" si="4"/>
        <v>0</v>
      </c>
      <c r="J30" s="84">
        <f t="shared" si="4"/>
        <v>0</v>
      </c>
      <c r="K30" s="84">
        <f t="shared" si="4"/>
        <v>0</v>
      </c>
      <c r="L30" s="84">
        <f t="shared" si="4"/>
        <v>23124</v>
      </c>
      <c r="M30" s="84">
        <f t="shared" si="4"/>
        <v>23553.83</v>
      </c>
      <c r="N30" s="84">
        <f t="shared" si="4"/>
        <v>23553.83</v>
      </c>
      <c r="O30" s="84">
        <f t="shared" si="4"/>
        <v>0</v>
      </c>
      <c r="P30" s="84">
        <f t="shared" si="4"/>
        <v>0</v>
      </c>
      <c r="Q30" s="84">
        <f t="shared" si="4"/>
        <v>0</v>
      </c>
      <c r="R30" s="84">
        <f t="shared" si="4"/>
        <v>0</v>
      </c>
      <c r="S30" s="84">
        <f t="shared" si="4"/>
        <v>0</v>
      </c>
      <c r="T30" s="84">
        <f t="shared" si="4"/>
        <v>0</v>
      </c>
      <c r="U30" s="84">
        <f t="shared" si="4"/>
        <v>9100.8</v>
      </c>
      <c r="V30" s="84">
        <f t="shared" si="4"/>
        <v>0</v>
      </c>
      <c r="W30" s="84">
        <f t="shared" si="4"/>
        <v>0</v>
      </c>
      <c r="X30" s="84">
        <f t="shared" si="4"/>
        <v>0</v>
      </c>
      <c r="Y30" s="84">
        <f t="shared" si="4"/>
        <v>0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9"/>
      <c r="FV30" s="279"/>
      <c r="FW30" s="279"/>
      <c r="FX30" s="279"/>
      <c r="FY30" s="279"/>
      <c r="FZ30" s="279"/>
      <c r="GA30" s="279"/>
      <c r="GB30" s="279"/>
      <c r="GC30" s="279"/>
      <c r="GD30" s="279"/>
      <c r="GE30" s="279"/>
      <c r="GF30" s="279"/>
      <c r="GG30" s="279"/>
      <c r="GH30" s="279"/>
      <c r="GI30" s="279"/>
      <c r="GJ30" s="279"/>
      <c r="GK30" s="279"/>
      <c r="GL30" s="279"/>
      <c r="GM30" s="279"/>
      <c r="GN30" s="279"/>
      <c r="GO30" s="279"/>
      <c r="GP30" s="279"/>
      <c r="GQ30" s="279"/>
      <c r="GR30" s="279"/>
      <c r="GS30" s="279"/>
      <c r="GT30" s="279"/>
      <c r="GU30" s="279"/>
      <c r="GV30" s="279"/>
      <c r="GW30" s="279"/>
      <c r="GX30" s="279"/>
      <c r="GY30" s="279"/>
      <c r="GZ30" s="279"/>
      <c r="HA30" s="279"/>
      <c r="HB30" s="279"/>
      <c r="HC30" s="279"/>
      <c r="HD30" s="279"/>
      <c r="HE30" s="279"/>
      <c r="HF30" s="279"/>
      <c r="HG30" s="279"/>
      <c r="HH30" s="279"/>
      <c r="HI30" s="279"/>
      <c r="HJ30" s="279"/>
      <c r="HK30" s="279"/>
      <c r="HL30" s="279"/>
      <c r="HM30" s="279"/>
      <c r="HN30" s="279"/>
      <c r="HO30" s="279"/>
      <c r="HP30" s="279"/>
      <c r="HQ30" s="279"/>
      <c r="HR30" s="279"/>
      <c r="HS30" s="279"/>
      <c r="HT30" s="279"/>
      <c r="HU30" s="279"/>
      <c r="HV30" s="279"/>
      <c r="HW30" s="279"/>
      <c r="HX30" s="279"/>
      <c r="HY30" s="279"/>
      <c r="HZ30" s="279"/>
      <c r="IA30" s="279"/>
      <c r="IB30" s="279"/>
      <c r="IC30" s="279"/>
      <c r="ID30" s="279"/>
      <c r="IE30" s="279"/>
      <c r="IF30" s="279"/>
      <c r="IG30" s="279"/>
      <c r="IH30" s="279"/>
      <c r="II30" s="279"/>
      <c r="IJ30" s="279"/>
      <c r="IK30" s="279"/>
      <c r="IL30" s="279"/>
      <c r="IM30" s="279"/>
      <c r="IN30" s="279"/>
    </row>
    <row r="31" s="254" customFormat="1" customHeight="1" spans="1:248">
      <c r="A31" s="87" t="s">
        <v>111</v>
      </c>
      <c r="B31" s="87" t="s">
        <v>112</v>
      </c>
      <c r="C31" s="134">
        <v>50</v>
      </c>
      <c r="D31" s="87" t="s">
        <v>133</v>
      </c>
      <c r="E31" s="84" t="s">
        <v>131</v>
      </c>
      <c r="F31" s="84">
        <v>37548</v>
      </c>
      <c r="G31" s="84">
        <v>37548</v>
      </c>
      <c r="H31" s="84">
        <v>37548</v>
      </c>
      <c r="I31" s="84"/>
      <c r="J31" s="84"/>
      <c r="K31" s="84"/>
      <c r="L31" s="84"/>
      <c r="M31" s="84"/>
      <c r="N31" s="84"/>
      <c r="O31" s="84"/>
      <c r="P31" s="84">
        <v>0</v>
      </c>
      <c r="Q31" s="84"/>
      <c r="R31" s="134"/>
      <c r="S31" s="134"/>
      <c r="T31" s="134"/>
      <c r="U31" s="134"/>
      <c r="V31" s="134"/>
      <c r="W31" s="134"/>
      <c r="X31" s="134"/>
      <c r="Y31" s="134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279"/>
      <c r="HE31" s="279"/>
      <c r="HF31" s="279"/>
      <c r="HG31" s="279"/>
      <c r="HH31" s="279"/>
      <c r="HI31" s="279"/>
      <c r="HJ31" s="279"/>
      <c r="HK31" s="279"/>
      <c r="HL31" s="279"/>
      <c r="HM31" s="279"/>
      <c r="HN31" s="279"/>
      <c r="HO31" s="279"/>
      <c r="HP31" s="279"/>
      <c r="HQ31" s="279"/>
      <c r="HR31" s="279"/>
      <c r="HS31" s="279"/>
      <c r="HT31" s="279"/>
      <c r="HU31" s="279"/>
      <c r="HV31" s="279"/>
      <c r="HW31" s="279"/>
      <c r="HX31" s="279"/>
      <c r="HY31" s="279"/>
      <c r="HZ31" s="279"/>
      <c r="IA31" s="279"/>
      <c r="IB31" s="279"/>
      <c r="IC31" s="279"/>
      <c r="ID31" s="279"/>
      <c r="IE31" s="279"/>
      <c r="IF31" s="279"/>
      <c r="IG31" s="279"/>
      <c r="IH31" s="279"/>
      <c r="II31" s="279"/>
      <c r="IJ31" s="279"/>
      <c r="IK31" s="279"/>
      <c r="IL31" s="279"/>
      <c r="IM31" s="279"/>
      <c r="IN31" s="279"/>
    </row>
    <row r="32" s="254" customFormat="1" customHeight="1" spans="1:248">
      <c r="A32" s="87" t="s">
        <v>111</v>
      </c>
      <c r="B32" s="87" t="s">
        <v>112</v>
      </c>
      <c r="C32" s="134">
        <v>50</v>
      </c>
      <c r="D32" s="87" t="s">
        <v>133</v>
      </c>
      <c r="E32" s="84" t="s">
        <v>131</v>
      </c>
      <c r="F32" s="84">
        <v>23553.83</v>
      </c>
      <c r="G32" s="84"/>
      <c r="H32" s="84"/>
      <c r="I32" s="84"/>
      <c r="J32" s="84"/>
      <c r="K32" s="84"/>
      <c r="L32" s="84"/>
      <c r="M32" s="84">
        <f>N32</f>
        <v>23553.83</v>
      </c>
      <c r="N32" s="84">
        <v>23553.83</v>
      </c>
      <c r="O32" s="84"/>
      <c r="P32" s="84">
        <v>0</v>
      </c>
      <c r="Q32" s="84"/>
      <c r="R32" s="134"/>
      <c r="S32" s="134"/>
      <c r="T32" s="134"/>
      <c r="U32" s="134"/>
      <c r="V32" s="134"/>
      <c r="W32" s="134"/>
      <c r="X32" s="134"/>
      <c r="Y32" s="134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</row>
    <row r="33" s="254" customFormat="1" customHeight="1" spans="1:248">
      <c r="A33" s="87" t="s">
        <v>111</v>
      </c>
      <c r="B33" s="87" t="s">
        <v>112</v>
      </c>
      <c r="C33" s="134">
        <v>50</v>
      </c>
      <c r="D33" s="87" t="s">
        <v>133</v>
      </c>
      <c r="E33" s="84" t="s">
        <v>131</v>
      </c>
      <c r="F33" s="84">
        <v>23124</v>
      </c>
      <c r="G33" s="84">
        <v>23124</v>
      </c>
      <c r="H33" s="84"/>
      <c r="I33" s="84"/>
      <c r="J33" s="84"/>
      <c r="K33" s="84"/>
      <c r="L33" s="84">
        <v>23124</v>
      </c>
      <c r="M33" s="84"/>
      <c r="N33" s="84"/>
      <c r="O33" s="84"/>
      <c r="P33" s="84">
        <v>0</v>
      </c>
      <c r="Q33" s="84"/>
      <c r="R33" s="134"/>
      <c r="S33" s="134"/>
      <c r="T33" s="134"/>
      <c r="U33" s="134"/>
      <c r="V33" s="134"/>
      <c r="W33" s="134"/>
      <c r="X33" s="134"/>
      <c r="Y33" s="134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</row>
    <row r="34" s="254" customFormat="1" customHeight="1" spans="1:248">
      <c r="A34" s="87" t="s">
        <v>111</v>
      </c>
      <c r="B34" s="87" t="s">
        <v>112</v>
      </c>
      <c r="C34" s="134">
        <v>50</v>
      </c>
      <c r="D34" s="87" t="s">
        <v>133</v>
      </c>
      <c r="E34" s="84" t="s">
        <v>131</v>
      </c>
      <c r="F34" s="84">
        <v>9100.8</v>
      </c>
      <c r="G34" s="84"/>
      <c r="H34" s="84"/>
      <c r="I34" s="84"/>
      <c r="J34" s="84"/>
      <c r="K34" s="84"/>
      <c r="L34" s="84"/>
      <c r="M34" s="84"/>
      <c r="N34" s="84"/>
      <c r="O34" s="84"/>
      <c r="P34" s="84">
        <v>0</v>
      </c>
      <c r="Q34" s="84"/>
      <c r="R34" s="134"/>
      <c r="S34" s="134"/>
      <c r="T34" s="134"/>
      <c r="U34" s="84">
        <v>9100.8</v>
      </c>
      <c r="V34" s="134"/>
      <c r="W34" s="134"/>
      <c r="X34" s="134"/>
      <c r="Y34" s="134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</row>
    <row r="35" s="254" customFormat="1" customHeight="1" spans="1:248">
      <c r="A35" s="87"/>
      <c r="B35" s="87"/>
      <c r="C35" s="134"/>
      <c r="D35" s="87" t="s">
        <v>134</v>
      </c>
      <c r="E35" s="84" t="s">
        <v>102</v>
      </c>
      <c r="F35" s="84">
        <f t="shared" ref="F35:Y35" si="5">SUM(F36:F39)</f>
        <v>97721.46</v>
      </c>
      <c r="G35" s="84">
        <f t="shared" si="5"/>
        <v>63504</v>
      </c>
      <c r="H35" s="84">
        <f t="shared" si="5"/>
        <v>40368</v>
      </c>
      <c r="I35" s="84">
        <f t="shared" si="5"/>
        <v>0</v>
      </c>
      <c r="J35" s="84">
        <f t="shared" si="5"/>
        <v>0</v>
      </c>
      <c r="K35" s="84">
        <f t="shared" si="5"/>
        <v>0</v>
      </c>
      <c r="L35" s="84">
        <f t="shared" si="5"/>
        <v>23136</v>
      </c>
      <c r="M35" s="84">
        <f t="shared" si="5"/>
        <v>24691.86</v>
      </c>
      <c r="N35" s="84">
        <f t="shared" si="5"/>
        <v>24691.86</v>
      </c>
      <c r="O35" s="84">
        <f t="shared" si="5"/>
        <v>0</v>
      </c>
      <c r="P35" s="84">
        <f t="shared" si="5"/>
        <v>0</v>
      </c>
      <c r="Q35" s="84">
        <f t="shared" si="5"/>
        <v>0</v>
      </c>
      <c r="R35" s="84">
        <f t="shared" si="5"/>
        <v>0</v>
      </c>
      <c r="S35" s="84">
        <f t="shared" si="5"/>
        <v>0</v>
      </c>
      <c r="T35" s="84">
        <f t="shared" si="5"/>
        <v>0</v>
      </c>
      <c r="U35" s="84">
        <f t="shared" si="5"/>
        <v>9525.6</v>
      </c>
      <c r="V35" s="84">
        <f t="shared" si="5"/>
        <v>0</v>
      </c>
      <c r="W35" s="84">
        <f t="shared" si="5"/>
        <v>0</v>
      </c>
      <c r="X35" s="84">
        <f t="shared" si="5"/>
        <v>0</v>
      </c>
      <c r="Y35" s="84">
        <f t="shared" si="5"/>
        <v>0</v>
      </c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9"/>
      <c r="FL35" s="279"/>
      <c r="FM35" s="279"/>
      <c r="FN35" s="279"/>
      <c r="FO35" s="279"/>
      <c r="FP35" s="279"/>
      <c r="FQ35" s="279"/>
      <c r="FR35" s="279"/>
      <c r="FS35" s="279"/>
      <c r="FT35" s="279"/>
      <c r="FU35" s="279"/>
      <c r="FV35" s="279"/>
      <c r="FW35" s="279"/>
      <c r="FX35" s="279"/>
      <c r="FY35" s="279"/>
      <c r="FZ35" s="279"/>
      <c r="GA35" s="279"/>
      <c r="GB35" s="279"/>
      <c r="GC35" s="279"/>
      <c r="GD35" s="279"/>
      <c r="GE35" s="279"/>
      <c r="GF35" s="279"/>
      <c r="GG35" s="279"/>
      <c r="GH35" s="279"/>
      <c r="GI35" s="279"/>
      <c r="GJ35" s="279"/>
      <c r="GK35" s="279"/>
      <c r="GL35" s="279"/>
      <c r="GM35" s="279"/>
      <c r="GN35" s="279"/>
      <c r="GO35" s="279"/>
      <c r="GP35" s="279"/>
      <c r="GQ35" s="279"/>
      <c r="GR35" s="279"/>
      <c r="GS35" s="279"/>
      <c r="GT35" s="279"/>
      <c r="GU35" s="279"/>
      <c r="GV35" s="279"/>
      <c r="GW35" s="279"/>
      <c r="GX35" s="279"/>
      <c r="GY35" s="279"/>
      <c r="GZ35" s="279"/>
      <c r="HA35" s="279"/>
      <c r="HB35" s="279"/>
      <c r="HC35" s="279"/>
      <c r="HD35" s="279"/>
      <c r="HE35" s="279"/>
      <c r="HF35" s="279"/>
      <c r="HG35" s="279"/>
      <c r="HH35" s="279"/>
      <c r="HI35" s="279"/>
      <c r="HJ35" s="279"/>
      <c r="HK35" s="279"/>
      <c r="HL35" s="279"/>
      <c r="HM35" s="279"/>
      <c r="HN35" s="279"/>
      <c r="HO35" s="279"/>
      <c r="HP35" s="279"/>
      <c r="HQ35" s="279"/>
      <c r="HR35" s="279"/>
      <c r="HS35" s="279"/>
      <c r="HT35" s="279"/>
      <c r="HU35" s="279"/>
      <c r="HV35" s="279"/>
      <c r="HW35" s="279"/>
      <c r="HX35" s="279"/>
      <c r="HY35" s="279"/>
      <c r="HZ35" s="279"/>
      <c r="IA35" s="279"/>
      <c r="IB35" s="279"/>
      <c r="IC35" s="279"/>
      <c r="ID35" s="279"/>
      <c r="IE35" s="279"/>
      <c r="IF35" s="279"/>
      <c r="IG35" s="279"/>
      <c r="IH35" s="279"/>
      <c r="II35" s="279"/>
      <c r="IJ35" s="279"/>
      <c r="IK35" s="279"/>
      <c r="IL35" s="279"/>
      <c r="IM35" s="279"/>
      <c r="IN35" s="279"/>
    </row>
    <row r="36" s="254" customFormat="1" customHeight="1" spans="1:248">
      <c r="A36" s="87" t="s">
        <v>111</v>
      </c>
      <c r="B36" s="87" t="s">
        <v>112</v>
      </c>
      <c r="C36" s="134">
        <v>50</v>
      </c>
      <c r="D36" s="87" t="s">
        <v>134</v>
      </c>
      <c r="E36" s="84" t="s">
        <v>131</v>
      </c>
      <c r="F36" s="84">
        <v>40368</v>
      </c>
      <c r="G36" s="84">
        <v>40368</v>
      </c>
      <c r="H36" s="84">
        <v>40368</v>
      </c>
      <c r="I36" s="84"/>
      <c r="J36" s="84"/>
      <c r="K36" s="84"/>
      <c r="L36" s="84"/>
      <c r="M36" s="84"/>
      <c r="N36" s="84"/>
      <c r="O36" s="84"/>
      <c r="P36" s="84">
        <v>0</v>
      </c>
      <c r="Q36" s="84"/>
      <c r="R36" s="134"/>
      <c r="S36" s="134"/>
      <c r="T36" s="134"/>
      <c r="U36" s="134"/>
      <c r="V36" s="134"/>
      <c r="W36" s="134"/>
      <c r="X36" s="134"/>
      <c r="Y36" s="134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</row>
    <row r="37" s="254" customFormat="1" customHeight="1" spans="1:248">
      <c r="A37" s="87" t="s">
        <v>111</v>
      </c>
      <c r="B37" s="87" t="s">
        <v>112</v>
      </c>
      <c r="C37" s="134">
        <v>50</v>
      </c>
      <c r="D37" s="87" t="s">
        <v>134</v>
      </c>
      <c r="E37" s="84" t="s">
        <v>131</v>
      </c>
      <c r="F37" s="84">
        <v>24691.86</v>
      </c>
      <c r="G37" s="84"/>
      <c r="H37" s="84"/>
      <c r="I37" s="84"/>
      <c r="J37" s="84"/>
      <c r="K37" s="84"/>
      <c r="L37" s="84"/>
      <c r="M37" s="84">
        <f>N37</f>
        <v>24691.86</v>
      </c>
      <c r="N37" s="84">
        <v>24691.86</v>
      </c>
      <c r="O37" s="84"/>
      <c r="P37" s="84">
        <v>0</v>
      </c>
      <c r="Q37" s="84"/>
      <c r="R37" s="134"/>
      <c r="S37" s="134"/>
      <c r="T37" s="134"/>
      <c r="U37" s="134"/>
      <c r="V37" s="134"/>
      <c r="W37" s="134"/>
      <c r="X37" s="134"/>
      <c r="Y37" s="134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  <c r="FF37" s="279"/>
      <c r="FG37" s="279"/>
      <c r="FH37" s="279"/>
      <c r="FI37" s="279"/>
      <c r="FJ37" s="279"/>
      <c r="FK37" s="279"/>
      <c r="FL37" s="279"/>
      <c r="FM37" s="279"/>
      <c r="FN37" s="279"/>
      <c r="FO37" s="279"/>
      <c r="FP37" s="279"/>
      <c r="FQ37" s="279"/>
      <c r="FR37" s="279"/>
      <c r="FS37" s="279"/>
      <c r="FT37" s="279"/>
      <c r="FU37" s="279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F37" s="279"/>
      <c r="GG37" s="279"/>
      <c r="GH37" s="279"/>
      <c r="GI37" s="279"/>
      <c r="GJ37" s="279"/>
      <c r="GK37" s="279"/>
      <c r="GL37" s="279"/>
      <c r="GM37" s="279"/>
      <c r="GN37" s="279"/>
      <c r="GO37" s="279"/>
      <c r="GP37" s="279"/>
      <c r="GQ37" s="279"/>
      <c r="GR37" s="279"/>
      <c r="GS37" s="279"/>
      <c r="GT37" s="279"/>
      <c r="GU37" s="279"/>
      <c r="GV37" s="279"/>
      <c r="GW37" s="279"/>
      <c r="GX37" s="279"/>
      <c r="GY37" s="279"/>
      <c r="GZ37" s="279"/>
      <c r="HA37" s="279"/>
      <c r="HB37" s="279"/>
      <c r="HC37" s="279"/>
      <c r="HD37" s="279"/>
      <c r="HE37" s="279"/>
      <c r="HF37" s="279"/>
      <c r="HG37" s="279"/>
      <c r="HH37" s="279"/>
      <c r="HI37" s="279"/>
      <c r="HJ37" s="279"/>
      <c r="HK37" s="279"/>
      <c r="HL37" s="279"/>
      <c r="HM37" s="279"/>
      <c r="HN37" s="279"/>
      <c r="HO37" s="279"/>
      <c r="HP37" s="279"/>
      <c r="HQ37" s="279"/>
      <c r="HR37" s="279"/>
      <c r="HS37" s="279"/>
      <c r="HT37" s="279"/>
      <c r="HU37" s="279"/>
      <c r="HV37" s="279"/>
      <c r="HW37" s="279"/>
      <c r="HX37" s="279"/>
      <c r="HY37" s="279"/>
      <c r="HZ37" s="279"/>
      <c r="IA37" s="279"/>
      <c r="IB37" s="279"/>
      <c r="IC37" s="279"/>
      <c r="ID37" s="279"/>
      <c r="IE37" s="279"/>
      <c r="IF37" s="279"/>
      <c r="IG37" s="279"/>
      <c r="IH37" s="279"/>
      <c r="II37" s="279"/>
      <c r="IJ37" s="279"/>
      <c r="IK37" s="279"/>
      <c r="IL37" s="279"/>
      <c r="IM37" s="279"/>
      <c r="IN37" s="279"/>
    </row>
    <row r="38" s="254" customFormat="1" customHeight="1" spans="1:248">
      <c r="A38" s="87" t="s">
        <v>111</v>
      </c>
      <c r="B38" s="87" t="s">
        <v>112</v>
      </c>
      <c r="C38" s="134">
        <v>50</v>
      </c>
      <c r="D38" s="87" t="s">
        <v>134</v>
      </c>
      <c r="E38" s="84" t="s">
        <v>131</v>
      </c>
      <c r="F38" s="84">
        <v>23136</v>
      </c>
      <c r="G38" s="84">
        <v>23136</v>
      </c>
      <c r="H38" s="84"/>
      <c r="I38" s="84"/>
      <c r="J38" s="84"/>
      <c r="K38" s="84"/>
      <c r="L38" s="84">
        <v>23136</v>
      </c>
      <c r="M38" s="84"/>
      <c r="N38" s="84"/>
      <c r="O38" s="84"/>
      <c r="P38" s="84">
        <v>0</v>
      </c>
      <c r="Q38" s="84"/>
      <c r="R38" s="134"/>
      <c r="S38" s="134"/>
      <c r="T38" s="134"/>
      <c r="U38" s="134"/>
      <c r="V38" s="134"/>
      <c r="W38" s="134"/>
      <c r="X38" s="134"/>
      <c r="Y38" s="134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</row>
    <row r="39" s="254" customFormat="1" customHeight="1" spans="1:248">
      <c r="A39" s="87" t="s">
        <v>111</v>
      </c>
      <c r="B39" s="87" t="s">
        <v>112</v>
      </c>
      <c r="C39" s="134">
        <v>50</v>
      </c>
      <c r="D39" s="87" t="s">
        <v>134</v>
      </c>
      <c r="E39" s="84" t="s">
        <v>131</v>
      </c>
      <c r="F39" s="84">
        <v>9525.6</v>
      </c>
      <c r="G39" s="84"/>
      <c r="H39" s="84"/>
      <c r="I39" s="84"/>
      <c r="J39" s="84"/>
      <c r="K39" s="84"/>
      <c r="L39" s="84"/>
      <c r="M39" s="84"/>
      <c r="N39" s="84"/>
      <c r="O39" s="84"/>
      <c r="P39" s="84">
        <v>0</v>
      </c>
      <c r="Q39" s="84"/>
      <c r="R39" s="134"/>
      <c r="S39" s="134"/>
      <c r="T39" s="134"/>
      <c r="U39" s="84">
        <v>9525.6</v>
      </c>
      <c r="V39" s="134"/>
      <c r="W39" s="134"/>
      <c r="X39" s="134"/>
      <c r="Y39" s="134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  <c r="DZ39" s="279"/>
      <c r="EA39" s="279"/>
      <c r="EB39" s="279"/>
      <c r="EC39" s="279"/>
      <c r="ED39" s="279"/>
      <c r="EE39" s="279"/>
      <c r="EF39" s="279"/>
      <c r="EG39" s="279"/>
      <c r="EH39" s="279"/>
      <c r="EI39" s="279"/>
      <c r="EJ39" s="279"/>
      <c r="EK39" s="279"/>
      <c r="EL39" s="279"/>
      <c r="EM39" s="279"/>
      <c r="EN39" s="279"/>
      <c r="EO39" s="279"/>
      <c r="EP39" s="279"/>
      <c r="EQ39" s="279"/>
      <c r="ER39" s="279"/>
      <c r="ES39" s="279"/>
      <c r="ET39" s="279"/>
      <c r="EU39" s="279"/>
      <c r="EV39" s="279"/>
      <c r="EW39" s="279"/>
      <c r="EX39" s="279"/>
      <c r="EY39" s="279"/>
      <c r="EZ39" s="279"/>
      <c r="FA39" s="279"/>
      <c r="FB39" s="279"/>
      <c r="FC39" s="279"/>
      <c r="FD39" s="279"/>
      <c r="FE39" s="279"/>
      <c r="FF39" s="279"/>
      <c r="FG39" s="279"/>
      <c r="FH39" s="279"/>
      <c r="FI39" s="279"/>
      <c r="FJ39" s="279"/>
      <c r="FK39" s="279"/>
      <c r="FL39" s="279"/>
      <c r="FM39" s="279"/>
      <c r="FN39" s="279"/>
      <c r="FO39" s="279"/>
      <c r="FP39" s="279"/>
      <c r="FQ39" s="279"/>
      <c r="FR39" s="279"/>
      <c r="FS39" s="279"/>
      <c r="FT39" s="279"/>
      <c r="FU39" s="279"/>
      <c r="FV39" s="279"/>
      <c r="FW39" s="279"/>
      <c r="FX39" s="279"/>
      <c r="FY39" s="279"/>
      <c r="FZ39" s="279"/>
      <c r="GA39" s="279"/>
      <c r="GB39" s="279"/>
      <c r="GC39" s="279"/>
      <c r="GD39" s="279"/>
      <c r="GE39" s="279"/>
      <c r="GF39" s="279"/>
      <c r="GG39" s="279"/>
      <c r="GH39" s="279"/>
      <c r="GI39" s="279"/>
      <c r="GJ39" s="279"/>
      <c r="GK39" s="279"/>
      <c r="GL39" s="279"/>
      <c r="GM39" s="279"/>
      <c r="GN39" s="279"/>
      <c r="GO39" s="279"/>
      <c r="GP39" s="279"/>
      <c r="GQ39" s="279"/>
      <c r="GR39" s="279"/>
      <c r="GS39" s="279"/>
      <c r="GT39" s="279"/>
      <c r="GU39" s="279"/>
      <c r="GV39" s="279"/>
      <c r="GW39" s="279"/>
      <c r="GX39" s="279"/>
      <c r="GY39" s="279"/>
      <c r="GZ39" s="279"/>
      <c r="HA39" s="279"/>
      <c r="HB39" s="279"/>
      <c r="HC39" s="279"/>
      <c r="HD39" s="279"/>
      <c r="HE39" s="279"/>
      <c r="HF39" s="279"/>
      <c r="HG39" s="279"/>
      <c r="HH39" s="279"/>
      <c r="HI39" s="279"/>
      <c r="HJ39" s="279"/>
      <c r="HK39" s="279"/>
      <c r="HL39" s="279"/>
      <c r="HM39" s="279"/>
      <c r="HN39" s="279"/>
      <c r="HO39" s="279"/>
      <c r="HP39" s="279"/>
      <c r="HQ39" s="279"/>
      <c r="HR39" s="279"/>
      <c r="HS39" s="279"/>
      <c r="HT39" s="279"/>
      <c r="HU39" s="279"/>
      <c r="HV39" s="279"/>
      <c r="HW39" s="279"/>
      <c r="HX39" s="279"/>
      <c r="HY39" s="279"/>
      <c r="HZ39" s="279"/>
      <c r="IA39" s="279"/>
      <c r="IB39" s="279"/>
      <c r="IC39" s="279"/>
      <c r="ID39" s="279"/>
      <c r="IE39" s="279"/>
      <c r="IF39" s="279"/>
      <c r="IG39" s="279"/>
      <c r="IH39" s="279"/>
      <c r="II39" s="279"/>
      <c r="IJ39" s="279"/>
      <c r="IK39" s="279"/>
      <c r="IL39" s="279"/>
      <c r="IM39" s="279"/>
      <c r="IN39" s="279"/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showZeros="0" workbookViewId="0">
      <selection activeCell="H15" sqref="H15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7" width="12.875" customWidth="1"/>
    <col min="8" max="8" width="12" customWidth="1"/>
    <col min="9" max="9" width="14" customWidth="1"/>
    <col min="10" max="10" width="13.5" customWidth="1"/>
    <col min="11" max="11" width="12.875" customWidth="1"/>
  </cols>
  <sheetData>
    <row r="1" customHeight="1" spans="14:14">
      <c r="N1" s="429" t="s">
        <v>204</v>
      </c>
    </row>
    <row r="2" ht="33" customHeight="1" spans="1:14">
      <c r="A2" s="335" t="s">
        <v>205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customHeight="1" spans="13:14">
      <c r="M3" s="415" t="s">
        <v>77</v>
      </c>
      <c r="N3" s="415"/>
    </row>
    <row r="4" ht="22.5" customHeight="1" spans="1:14">
      <c r="A4" s="282" t="s">
        <v>105</v>
      </c>
      <c r="B4" s="282"/>
      <c r="C4" s="282"/>
      <c r="D4" s="130" t="s">
        <v>176</v>
      </c>
      <c r="E4" s="130" t="s">
        <v>79</v>
      </c>
      <c r="F4" s="130" t="s">
        <v>80</v>
      </c>
      <c r="G4" s="130" t="s">
        <v>178</v>
      </c>
      <c r="H4" s="130"/>
      <c r="I4" s="130"/>
      <c r="J4" s="130"/>
      <c r="K4" s="130"/>
      <c r="L4" s="130" t="s">
        <v>182</v>
      </c>
      <c r="M4" s="130"/>
      <c r="N4" s="130"/>
    </row>
    <row r="5" ht="17.25" customHeight="1" spans="1:14">
      <c r="A5" s="130" t="s">
        <v>108</v>
      </c>
      <c r="B5" s="163" t="s">
        <v>109</v>
      </c>
      <c r="C5" s="130" t="s">
        <v>110</v>
      </c>
      <c r="D5" s="130"/>
      <c r="E5" s="130"/>
      <c r="F5" s="130"/>
      <c r="G5" s="130" t="s">
        <v>206</v>
      </c>
      <c r="H5" s="130" t="s">
        <v>207</v>
      </c>
      <c r="I5" s="130" t="s">
        <v>158</v>
      </c>
      <c r="J5" s="130" t="s">
        <v>159</v>
      </c>
      <c r="K5" s="130" t="s">
        <v>191</v>
      </c>
      <c r="L5" s="130" t="s">
        <v>206</v>
      </c>
      <c r="M5" s="130" t="s">
        <v>144</v>
      </c>
      <c r="N5" s="130" t="s">
        <v>208</v>
      </c>
    </row>
    <row r="6" ht="20.25" customHeight="1" spans="1:14">
      <c r="A6" s="130"/>
      <c r="B6" s="163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="123" customFormat="1" ht="29.25" customHeight="1" spans="1:14">
      <c r="A7" s="206"/>
      <c r="B7" s="206"/>
      <c r="C7" s="206"/>
      <c r="D7" s="206"/>
      <c r="E7" s="336"/>
      <c r="F7" s="337">
        <f>F8+F18+F23+F29+F34</f>
        <v>8672930.4</v>
      </c>
      <c r="G7" s="337">
        <f>G8+G18+G23+G29+G34</f>
        <v>8672930.4</v>
      </c>
      <c r="H7" s="337">
        <f>H8+H18+H23+H29+H34</f>
        <v>5413877.93</v>
      </c>
      <c r="I7" s="337">
        <f>I8+I18+I23+I29+I34</f>
        <v>1519433.67</v>
      </c>
      <c r="J7" s="337">
        <f>J8+J18+J23+J29+J34</f>
        <v>283609.8</v>
      </c>
      <c r="K7" s="337">
        <v>1340389</v>
      </c>
      <c r="L7" s="285"/>
      <c r="M7" s="285"/>
      <c r="N7" s="285"/>
    </row>
    <row r="8" ht="29.25" customHeight="1" spans="1:14">
      <c r="A8" s="286"/>
      <c r="B8" s="286"/>
      <c r="C8" s="286"/>
      <c r="D8" s="79">
        <v>603001</v>
      </c>
      <c r="E8" s="84" t="s">
        <v>94</v>
      </c>
      <c r="F8" s="338">
        <f>SUM(F9:F17)</f>
        <v>7706516.03</v>
      </c>
      <c r="G8" s="338">
        <f>SUM(G9:G17)</f>
        <v>7706516.03</v>
      </c>
      <c r="H8" s="338">
        <f>SUM(H9:H14)</f>
        <v>4900865.93</v>
      </c>
      <c r="I8" s="338">
        <f>SUM(I9:I14)</f>
        <v>1275946.1</v>
      </c>
      <c r="J8" s="338">
        <f>SUM(J9:J14)</f>
        <v>189315</v>
      </c>
      <c r="K8" s="338">
        <v>1340389</v>
      </c>
      <c r="L8" s="285"/>
      <c r="M8" s="285"/>
      <c r="N8" s="285"/>
    </row>
    <row r="9" ht="29.25" customHeight="1" spans="1:14">
      <c r="A9" s="87" t="s">
        <v>111</v>
      </c>
      <c r="B9" s="87" t="s">
        <v>112</v>
      </c>
      <c r="C9" s="87" t="s">
        <v>113</v>
      </c>
      <c r="D9" s="87" t="s">
        <v>114</v>
      </c>
      <c r="E9" s="84" t="s">
        <v>115</v>
      </c>
      <c r="F9" s="84">
        <v>2046225.93</v>
      </c>
      <c r="G9" s="84">
        <v>2046225.93</v>
      </c>
      <c r="H9" s="84">
        <v>2046225.93</v>
      </c>
      <c r="I9" s="84">
        <v>0</v>
      </c>
      <c r="J9" s="161"/>
      <c r="K9" s="161"/>
      <c r="L9" s="285"/>
      <c r="M9" s="285"/>
      <c r="N9" s="285"/>
    </row>
    <row r="10" ht="29.25" customHeight="1" spans="1:14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84">
        <v>2854640</v>
      </c>
      <c r="G10" s="84">
        <v>2854640</v>
      </c>
      <c r="H10" s="84">
        <v>2854640</v>
      </c>
      <c r="I10" s="84">
        <v>0</v>
      </c>
      <c r="J10" s="134"/>
      <c r="K10" s="339"/>
      <c r="L10" s="285"/>
      <c r="M10" s="285"/>
      <c r="N10" s="285"/>
    </row>
    <row r="11" ht="29.25" customHeight="1" spans="1:14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84">
        <v>24419.6</v>
      </c>
      <c r="G11" s="84">
        <v>24419.6</v>
      </c>
      <c r="H11" s="84"/>
      <c r="I11" s="84">
        <v>0</v>
      </c>
      <c r="J11" s="134"/>
      <c r="K11" s="339">
        <v>24419.6</v>
      </c>
      <c r="L11" s="285"/>
      <c r="M11" s="285"/>
      <c r="N11" s="285"/>
    </row>
    <row r="12" ht="29.25" customHeight="1" spans="1:14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84">
        <v>540000</v>
      </c>
      <c r="G12" s="84">
        <v>540000</v>
      </c>
      <c r="H12" s="84"/>
      <c r="I12" s="84">
        <v>0</v>
      </c>
      <c r="J12" s="134"/>
      <c r="K12" s="339">
        <v>540000</v>
      </c>
      <c r="L12" s="285"/>
      <c r="M12" s="285"/>
      <c r="N12" s="285"/>
    </row>
    <row r="13" ht="24.95" customHeight="1" spans="1:14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84">
        <v>1275946.1</v>
      </c>
      <c r="G13" s="84">
        <v>1275946.1</v>
      </c>
      <c r="H13" s="84"/>
      <c r="I13" s="84">
        <v>1275946.1</v>
      </c>
      <c r="J13" s="84"/>
      <c r="K13" s="134"/>
      <c r="L13" s="285"/>
      <c r="M13" s="285"/>
      <c r="N13" s="285"/>
    </row>
    <row r="14" ht="24.95" customHeight="1" spans="1:14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84">
        <v>189315</v>
      </c>
      <c r="G14" s="84">
        <v>189315</v>
      </c>
      <c r="H14" s="84"/>
      <c r="I14" s="84">
        <v>0</v>
      </c>
      <c r="J14" s="84">
        <v>189315</v>
      </c>
      <c r="K14" s="134"/>
      <c r="L14" s="285"/>
      <c r="M14" s="285"/>
      <c r="N14" s="285"/>
    </row>
    <row r="15" ht="24.95" customHeight="1" spans="1:14">
      <c r="A15" s="87" t="s">
        <v>111</v>
      </c>
      <c r="B15" s="87" t="s">
        <v>112</v>
      </c>
      <c r="C15" s="87" t="s">
        <v>116</v>
      </c>
      <c r="D15" s="87" t="s">
        <v>114</v>
      </c>
      <c r="E15" s="84" t="s">
        <v>117</v>
      </c>
      <c r="F15" s="84">
        <v>36629.4</v>
      </c>
      <c r="G15" s="84">
        <v>36629.4</v>
      </c>
      <c r="H15" s="84"/>
      <c r="I15" s="84"/>
      <c r="J15" s="84"/>
      <c r="K15" s="339">
        <v>36629.4</v>
      </c>
      <c r="L15" s="285"/>
      <c r="M15" s="285"/>
      <c r="N15" s="285"/>
    </row>
    <row r="16" ht="24.95" customHeight="1" spans="1:14">
      <c r="A16" s="87" t="s">
        <v>111</v>
      </c>
      <c r="B16" s="87" t="s">
        <v>112</v>
      </c>
      <c r="C16" s="87" t="s">
        <v>116</v>
      </c>
      <c r="D16" s="87" t="s">
        <v>114</v>
      </c>
      <c r="E16" s="84" t="s">
        <v>117</v>
      </c>
      <c r="F16" s="84">
        <v>89340</v>
      </c>
      <c r="G16" s="84">
        <v>89340</v>
      </c>
      <c r="H16" s="84"/>
      <c r="I16" s="84"/>
      <c r="J16" s="84"/>
      <c r="K16" s="339">
        <v>89340</v>
      </c>
      <c r="L16" s="285"/>
      <c r="M16" s="285"/>
      <c r="N16" s="285"/>
    </row>
    <row r="17" ht="24.95" customHeight="1" spans="1:14">
      <c r="A17" s="87" t="s">
        <v>111</v>
      </c>
      <c r="B17" s="87" t="s">
        <v>112</v>
      </c>
      <c r="C17" s="87" t="s">
        <v>116</v>
      </c>
      <c r="D17" s="87" t="s">
        <v>114</v>
      </c>
      <c r="E17" s="84" t="s">
        <v>117</v>
      </c>
      <c r="F17" s="84">
        <v>650000</v>
      </c>
      <c r="G17" s="84">
        <v>650000</v>
      </c>
      <c r="H17" s="84"/>
      <c r="I17" s="84"/>
      <c r="J17" s="84"/>
      <c r="K17" s="339">
        <v>650000</v>
      </c>
      <c r="L17" s="285"/>
      <c r="M17" s="285"/>
      <c r="N17" s="285"/>
    </row>
    <row r="18" ht="24.95" customHeight="1" spans="1:14">
      <c r="A18" s="87"/>
      <c r="B18" s="87"/>
      <c r="C18" s="87"/>
      <c r="D18" s="87" t="s">
        <v>130</v>
      </c>
      <c r="E18" s="84" t="s">
        <v>96</v>
      </c>
      <c r="F18" s="84">
        <f>SUM(F19:F22)</f>
        <v>450244.01</v>
      </c>
      <c r="G18" s="84">
        <f>SUM(G19:G22)</f>
        <v>450244.01</v>
      </c>
      <c r="H18" s="84">
        <f>SUM(H19:H22)</f>
        <v>177180</v>
      </c>
      <c r="I18" s="84">
        <f>SUM(I19:I22)</f>
        <v>113524.01</v>
      </c>
      <c r="J18" s="84">
        <f>SUM(J19:J22)</f>
        <v>43920</v>
      </c>
      <c r="K18" s="84">
        <v>0</v>
      </c>
      <c r="L18" s="285"/>
      <c r="M18" s="285"/>
      <c r="N18" s="285"/>
    </row>
    <row r="19" ht="24.95" customHeight="1" spans="1:14">
      <c r="A19" s="87" t="s">
        <v>111</v>
      </c>
      <c r="B19" s="87" t="s">
        <v>112</v>
      </c>
      <c r="C19" s="134">
        <v>50</v>
      </c>
      <c r="D19" s="87" t="s">
        <v>130</v>
      </c>
      <c r="E19" s="84" t="s">
        <v>131</v>
      </c>
      <c r="F19" s="84">
        <v>177180</v>
      </c>
      <c r="G19" s="84">
        <v>177180</v>
      </c>
      <c r="H19" s="84">
        <v>177180</v>
      </c>
      <c r="I19" s="84"/>
      <c r="J19" s="134"/>
      <c r="K19" s="134"/>
      <c r="L19" s="285"/>
      <c r="M19" s="285"/>
      <c r="N19" s="285"/>
    </row>
    <row r="20" ht="24.95" customHeight="1" spans="1:14">
      <c r="A20" s="87" t="s">
        <v>111</v>
      </c>
      <c r="B20" s="87" t="s">
        <v>112</v>
      </c>
      <c r="C20" s="134">
        <v>50</v>
      </c>
      <c r="D20" s="87" t="s">
        <v>130</v>
      </c>
      <c r="E20" s="84" t="s">
        <v>131</v>
      </c>
      <c r="F20" s="84">
        <v>113524.01</v>
      </c>
      <c r="G20" s="84">
        <v>113524.01</v>
      </c>
      <c r="H20" s="84"/>
      <c r="I20" s="84">
        <v>113524.01</v>
      </c>
      <c r="J20" s="134"/>
      <c r="K20" s="134"/>
      <c r="L20" s="285"/>
      <c r="M20" s="285"/>
      <c r="N20" s="285"/>
    </row>
    <row r="21" ht="24.95" customHeight="1" spans="1:14">
      <c r="A21" s="87" t="s">
        <v>111</v>
      </c>
      <c r="B21" s="87" t="s">
        <v>112</v>
      </c>
      <c r="C21" s="134">
        <v>50</v>
      </c>
      <c r="D21" s="87" t="s">
        <v>130</v>
      </c>
      <c r="E21" s="84" t="s">
        <v>131</v>
      </c>
      <c r="F21" s="84">
        <v>115620</v>
      </c>
      <c r="G21" s="84">
        <v>115620</v>
      </c>
      <c r="H21" s="84"/>
      <c r="I21" s="84"/>
      <c r="J21" s="134"/>
      <c r="K21" s="134"/>
      <c r="L21" s="285"/>
      <c r="M21" s="285"/>
      <c r="N21" s="285"/>
    </row>
    <row r="22" ht="24.95" customHeight="1" spans="1:14">
      <c r="A22" s="87" t="s">
        <v>111</v>
      </c>
      <c r="B22" s="87" t="s">
        <v>112</v>
      </c>
      <c r="C22" s="134">
        <v>50</v>
      </c>
      <c r="D22" s="87" t="s">
        <v>130</v>
      </c>
      <c r="E22" s="84" t="s">
        <v>131</v>
      </c>
      <c r="F22" s="84">
        <v>43920</v>
      </c>
      <c r="G22" s="84">
        <v>43920</v>
      </c>
      <c r="H22" s="84"/>
      <c r="I22" s="84"/>
      <c r="J22" s="88">
        <v>43920</v>
      </c>
      <c r="K22" s="339"/>
      <c r="L22" s="285"/>
      <c r="M22" s="285"/>
      <c r="N22" s="285"/>
    </row>
    <row r="23" ht="24.95" customHeight="1" spans="1:14">
      <c r="A23" s="87"/>
      <c r="B23" s="87"/>
      <c r="C23" s="134"/>
      <c r="D23" s="87" t="s">
        <v>132</v>
      </c>
      <c r="E23" s="84" t="s">
        <v>98</v>
      </c>
      <c r="F23" s="84">
        <f>SUM(F24:F28)</f>
        <v>325122.27</v>
      </c>
      <c r="G23" s="84">
        <f>SUM(G24:G28)</f>
        <v>325122.27</v>
      </c>
      <c r="H23" s="84">
        <f>SUM(H24:H28)</f>
        <v>211656</v>
      </c>
      <c r="I23" s="84">
        <f>SUM(I24:I26)</f>
        <v>81717.87</v>
      </c>
      <c r="J23" s="339">
        <f>SUM(J24:J28)</f>
        <v>31748.4</v>
      </c>
      <c r="K23" s="339"/>
      <c r="L23" s="285"/>
      <c r="M23" s="285"/>
      <c r="N23" s="285"/>
    </row>
    <row r="24" ht="24.95" customHeight="1" spans="1:14">
      <c r="A24" s="87" t="s">
        <v>111</v>
      </c>
      <c r="B24" s="87" t="s">
        <v>112</v>
      </c>
      <c r="C24" s="134">
        <v>50</v>
      </c>
      <c r="D24" s="87" t="s">
        <v>132</v>
      </c>
      <c r="E24" s="84" t="s">
        <v>131</v>
      </c>
      <c r="F24" s="84">
        <v>118536</v>
      </c>
      <c r="G24" s="84">
        <v>118536</v>
      </c>
      <c r="H24" s="84">
        <v>118536</v>
      </c>
      <c r="I24" s="84"/>
      <c r="J24" s="339"/>
      <c r="K24" s="339"/>
      <c r="L24" s="285"/>
      <c r="M24" s="285"/>
      <c r="N24" s="285"/>
    </row>
    <row r="25" ht="24.95" customHeight="1" spans="1:14">
      <c r="A25" s="87" t="s">
        <v>111</v>
      </c>
      <c r="B25" s="87" t="s">
        <v>112</v>
      </c>
      <c r="C25" s="134">
        <v>50</v>
      </c>
      <c r="D25" s="87" t="s">
        <v>132</v>
      </c>
      <c r="E25" s="84" t="s">
        <v>131</v>
      </c>
      <c r="F25" s="84">
        <v>540</v>
      </c>
      <c r="G25" s="84">
        <v>540</v>
      </c>
      <c r="H25" s="84">
        <v>540</v>
      </c>
      <c r="I25" s="84"/>
      <c r="J25" s="339"/>
      <c r="K25" s="339"/>
      <c r="L25" s="285"/>
      <c r="M25" s="285"/>
      <c r="N25" s="285"/>
    </row>
    <row r="26" ht="24.95" customHeight="1" spans="1:14">
      <c r="A26" s="87" t="s">
        <v>111</v>
      </c>
      <c r="B26" s="87" t="s">
        <v>112</v>
      </c>
      <c r="C26" s="134">
        <v>50</v>
      </c>
      <c r="D26" s="87" t="s">
        <v>132</v>
      </c>
      <c r="E26" s="84" t="s">
        <v>131</v>
      </c>
      <c r="F26" s="84">
        <v>81717.87</v>
      </c>
      <c r="G26" s="84">
        <v>81717.87</v>
      </c>
      <c r="H26" s="84"/>
      <c r="I26" s="84">
        <v>81717.87</v>
      </c>
      <c r="J26" s="339"/>
      <c r="K26" s="339"/>
      <c r="L26" s="285"/>
      <c r="M26" s="285"/>
      <c r="N26" s="285"/>
    </row>
    <row r="27" ht="24.95" customHeight="1" spans="1:14">
      <c r="A27" s="87" t="s">
        <v>111</v>
      </c>
      <c r="B27" s="87" t="s">
        <v>112</v>
      </c>
      <c r="C27" s="134">
        <v>50</v>
      </c>
      <c r="D27" s="87" t="s">
        <v>132</v>
      </c>
      <c r="E27" s="84" t="s">
        <v>131</v>
      </c>
      <c r="F27" s="84">
        <v>92580</v>
      </c>
      <c r="G27" s="84">
        <v>92580</v>
      </c>
      <c r="H27" s="84">
        <v>92580</v>
      </c>
      <c r="I27" s="84"/>
      <c r="J27" s="134"/>
      <c r="K27" s="134"/>
      <c r="L27" s="285"/>
      <c r="M27" s="285"/>
      <c r="N27" s="285"/>
    </row>
    <row r="28" ht="24.95" customHeight="1" spans="1:14">
      <c r="A28" s="87" t="s">
        <v>111</v>
      </c>
      <c r="B28" s="87" t="s">
        <v>112</v>
      </c>
      <c r="C28" s="134">
        <v>50</v>
      </c>
      <c r="D28" s="87" t="s">
        <v>132</v>
      </c>
      <c r="E28" s="84" t="s">
        <v>131</v>
      </c>
      <c r="F28" s="84">
        <v>31748.4</v>
      </c>
      <c r="G28" s="84">
        <v>31748.4</v>
      </c>
      <c r="H28" s="84"/>
      <c r="I28" s="84"/>
      <c r="J28" s="84">
        <v>31748.4</v>
      </c>
      <c r="K28" s="134"/>
      <c r="L28" s="285"/>
      <c r="M28" s="285"/>
      <c r="N28" s="285"/>
    </row>
    <row r="29" ht="24.95" customHeight="1" spans="1:14">
      <c r="A29" s="87"/>
      <c r="B29" s="87"/>
      <c r="C29" s="134"/>
      <c r="D29" s="87" t="s">
        <v>133</v>
      </c>
      <c r="E29" s="84" t="s">
        <v>100</v>
      </c>
      <c r="F29" s="84">
        <f>SUM(F30:F33)</f>
        <v>93326.63</v>
      </c>
      <c r="G29" s="84">
        <f>SUM(G30:G33)</f>
        <v>93326.63</v>
      </c>
      <c r="H29" s="84">
        <f>SUM(H30:H33)</f>
        <v>60672</v>
      </c>
      <c r="I29" s="84">
        <f>SUM(I30:I33)</f>
        <v>23553.83</v>
      </c>
      <c r="J29" s="84">
        <f>SUM(J30:J33)</f>
        <v>9100.8</v>
      </c>
      <c r="K29" s="84">
        <v>0</v>
      </c>
      <c r="L29" s="285"/>
      <c r="M29" s="285"/>
      <c r="N29" s="285"/>
    </row>
    <row r="30" ht="24.95" customHeight="1" spans="1:14">
      <c r="A30" s="87" t="s">
        <v>111</v>
      </c>
      <c r="B30" s="87" t="s">
        <v>112</v>
      </c>
      <c r="C30" s="134">
        <v>50</v>
      </c>
      <c r="D30" s="87" t="s">
        <v>133</v>
      </c>
      <c r="E30" s="84" t="s">
        <v>131</v>
      </c>
      <c r="F30" s="84">
        <v>37548</v>
      </c>
      <c r="G30" s="84">
        <v>37548</v>
      </c>
      <c r="H30" s="84">
        <v>37548</v>
      </c>
      <c r="I30" s="84"/>
      <c r="J30" s="134"/>
      <c r="K30" s="134"/>
      <c r="L30" s="285"/>
      <c r="M30" s="285"/>
      <c r="N30" s="285"/>
    </row>
    <row r="31" ht="24.95" customHeight="1" spans="1:14">
      <c r="A31" s="87" t="s">
        <v>111</v>
      </c>
      <c r="B31" s="87" t="s">
        <v>112</v>
      </c>
      <c r="C31" s="134">
        <v>50</v>
      </c>
      <c r="D31" s="87" t="s">
        <v>133</v>
      </c>
      <c r="E31" s="84" t="s">
        <v>131</v>
      </c>
      <c r="F31" s="84">
        <v>23553.83</v>
      </c>
      <c r="G31" s="84">
        <v>23553.83</v>
      </c>
      <c r="H31" s="84"/>
      <c r="I31" s="84">
        <v>23553.83</v>
      </c>
      <c r="J31" s="134"/>
      <c r="K31" s="134"/>
      <c r="L31" s="285"/>
      <c r="M31" s="285"/>
      <c r="N31" s="285"/>
    </row>
    <row r="32" ht="24.95" customHeight="1" spans="1:14">
      <c r="A32" s="87" t="s">
        <v>111</v>
      </c>
      <c r="B32" s="87" t="s">
        <v>112</v>
      </c>
      <c r="C32" s="134">
        <v>50</v>
      </c>
      <c r="D32" s="87" t="s">
        <v>133</v>
      </c>
      <c r="E32" s="84" t="s">
        <v>131</v>
      </c>
      <c r="F32" s="84">
        <v>23124</v>
      </c>
      <c r="G32" s="84">
        <v>23124</v>
      </c>
      <c r="H32" s="84">
        <v>23124</v>
      </c>
      <c r="I32" s="84"/>
      <c r="J32" s="134"/>
      <c r="K32" s="134"/>
      <c r="L32" s="285"/>
      <c r="M32" s="285"/>
      <c r="N32" s="285"/>
    </row>
    <row r="33" ht="24.95" customHeight="1" spans="1:14">
      <c r="A33" s="87" t="s">
        <v>111</v>
      </c>
      <c r="B33" s="87" t="s">
        <v>112</v>
      </c>
      <c r="C33" s="134">
        <v>50</v>
      </c>
      <c r="D33" s="87" t="s">
        <v>133</v>
      </c>
      <c r="E33" s="84" t="s">
        <v>131</v>
      </c>
      <c r="F33" s="84">
        <v>9100.8</v>
      </c>
      <c r="G33" s="84">
        <v>9100.8</v>
      </c>
      <c r="H33" s="84"/>
      <c r="I33" s="84"/>
      <c r="J33" s="84">
        <v>9100.8</v>
      </c>
      <c r="K33" s="134"/>
      <c r="L33" s="285"/>
      <c r="M33" s="285"/>
      <c r="N33" s="285"/>
    </row>
    <row r="34" ht="24.95" customHeight="1" spans="1:14">
      <c r="A34" s="87"/>
      <c r="B34" s="87"/>
      <c r="C34" s="134"/>
      <c r="D34" s="87" t="s">
        <v>134</v>
      </c>
      <c r="E34" s="84" t="s">
        <v>102</v>
      </c>
      <c r="F34" s="84">
        <f>SUM(F35:F38)</f>
        <v>97721.46</v>
      </c>
      <c r="G34" s="84">
        <f>SUM(G35:G38)</f>
        <v>97721.46</v>
      </c>
      <c r="H34" s="84">
        <f>SUM(H35:H38)</f>
        <v>63504</v>
      </c>
      <c r="I34" s="84">
        <f>SUM(I35:I38)</f>
        <v>24691.86</v>
      </c>
      <c r="J34" s="84">
        <f>SUM(J35:J38)</f>
        <v>9525.6</v>
      </c>
      <c r="K34" s="84">
        <v>0</v>
      </c>
      <c r="L34" s="285"/>
      <c r="M34" s="285"/>
      <c r="N34" s="285"/>
    </row>
    <row r="35" ht="24.95" customHeight="1" spans="1:14">
      <c r="A35" s="87" t="s">
        <v>111</v>
      </c>
      <c r="B35" s="87" t="s">
        <v>112</v>
      </c>
      <c r="C35" s="134">
        <v>50</v>
      </c>
      <c r="D35" s="87" t="s">
        <v>134</v>
      </c>
      <c r="E35" s="84" t="s">
        <v>131</v>
      </c>
      <c r="F35" s="84">
        <v>40368</v>
      </c>
      <c r="G35" s="84">
        <v>40368</v>
      </c>
      <c r="H35" s="84">
        <v>40368</v>
      </c>
      <c r="I35" s="84"/>
      <c r="J35" s="134"/>
      <c r="K35" s="134"/>
      <c r="L35" s="285"/>
      <c r="M35" s="285"/>
      <c r="N35" s="285"/>
    </row>
    <row r="36" ht="24.95" customHeight="1" spans="1:14">
      <c r="A36" s="87" t="s">
        <v>111</v>
      </c>
      <c r="B36" s="87" t="s">
        <v>112</v>
      </c>
      <c r="C36" s="134">
        <v>50</v>
      </c>
      <c r="D36" s="87" t="s">
        <v>134</v>
      </c>
      <c r="E36" s="84" t="s">
        <v>131</v>
      </c>
      <c r="F36" s="84">
        <v>24691.86</v>
      </c>
      <c r="G36" s="84">
        <v>24691.86</v>
      </c>
      <c r="H36" s="84"/>
      <c r="I36" s="84">
        <v>24691.86</v>
      </c>
      <c r="J36" s="134"/>
      <c r="K36" s="134"/>
      <c r="L36" s="285"/>
      <c r="M36" s="285"/>
      <c r="N36" s="285"/>
    </row>
    <row r="37" ht="24.95" customHeight="1" spans="1:14">
      <c r="A37" s="87" t="s">
        <v>111</v>
      </c>
      <c r="B37" s="87" t="s">
        <v>112</v>
      </c>
      <c r="C37" s="134">
        <v>50</v>
      </c>
      <c r="D37" s="87" t="s">
        <v>134</v>
      </c>
      <c r="E37" s="84" t="s">
        <v>131</v>
      </c>
      <c r="F37" s="84">
        <v>23136</v>
      </c>
      <c r="G37" s="84">
        <v>23136</v>
      </c>
      <c r="H37" s="84">
        <v>23136</v>
      </c>
      <c r="I37" s="84"/>
      <c r="J37" s="134"/>
      <c r="K37" s="134"/>
      <c r="L37" s="285"/>
      <c r="M37" s="285"/>
      <c r="N37" s="285"/>
    </row>
    <row r="38" ht="24.95" customHeight="1" spans="1:14">
      <c r="A38" s="87" t="s">
        <v>111</v>
      </c>
      <c r="B38" s="87" t="s">
        <v>112</v>
      </c>
      <c r="C38" s="134">
        <v>50</v>
      </c>
      <c r="D38" s="87" t="s">
        <v>134</v>
      </c>
      <c r="E38" s="84" t="s">
        <v>131</v>
      </c>
      <c r="F38" s="84">
        <v>9525.6</v>
      </c>
      <c r="G38" s="84">
        <v>9525.6</v>
      </c>
      <c r="H38" s="84"/>
      <c r="I38" s="84"/>
      <c r="J38" s="84">
        <v>9525.6</v>
      </c>
      <c r="K38" s="134"/>
      <c r="L38" s="285"/>
      <c r="M38" s="285"/>
      <c r="N38" s="285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8"/>
  <sheetViews>
    <sheetView showGridLines="0" showZeros="0" topLeftCell="C1" workbookViewId="0">
      <selection activeCell="C8" sqref="$A8:$XFD18"/>
    </sheetView>
  </sheetViews>
  <sheetFormatPr defaultColWidth="6.75" defaultRowHeight="23.1" customHeight="1"/>
  <cols>
    <col min="1" max="3" width="3.625" style="319" customWidth="1"/>
    <col min="4" max="4" width="10" style="319" customWidth="1"/>
    <col min="5" max="5" width="17.375" style="319" customWidth="1"/>
    <col min="6" max="6" width="10.875" style="319" customWidth="1"/>
    <col min="7" max="7" width="11.75" style="319" customWidth="1"/>
    <col min="8" max="8" width="11.5" style="319" customWidth="1"/>
    <col min="9" max="9" width="9.75" style="319" customWidth="1"/>
    <col min="10" max="10" width="10.75" style="319" customWidth="1"/>
    <col min="11" max="11" width="9.5" style="319" customWidth="1"/>
    <col min="12" max="12" width="6.5" style="319" customWidth="1"/>
    <col min="13" max="13" width="9.625" style="319" customWidth="1"/>
    <col min="14" max="14" width="6.5" style="319" customWidth="1"/>
    <col min="15" max="15" width="11.125" style="319" customWidth="1"/>
    <col min="16" max="16" width="9.375" style="319" customWidth="1"/>
    <col min="17" max="17" width="9.75" style="319" customWidth="1"/>
    <col min="18" max="18" width="9.625" style="319" customWidth="1"/>
    <col min="19" max="19" width="9.125" style="319" customWidth="1"/>
    <col min="20" max="20" width="9.5" style="319" customWidth="1"/>
    <col min="21" max="22" width="6.5" style="319" customWidth="1"/>
    <col min="23" max="23" width="9.5" style="319" customWidth="1"/>
    <col min="24" max="24" width="10.25" style="319" customWidth="1"/>
    <col min="25" max="26" width="6.875" style="319" customWidth="1"/>
    <col min="27" max="27" width="10.875" style="319" customWidth="1"/>
    <col min="28" max="16384" width="6.75" style="319"/>
  </cols>
  <sheetData>
    <row r="1" customHeight="1" spans="2:27"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U1" s="424"/>
      <c r="W1" s="424"/>
      <c r="X1" s="424"/>
      <c r="Y1" s="424"/>
      <c r="Z1" s="426" t="s">
        <v>209</v>
      </c>
      <c r="AA1" s="426"/>
    </row>
    <row r="2" customHeight="1" spans="1:27">
      <c r="A2" s="417" t="s">
        <v>210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</row>
    <row r="3" customHeight="1" spans="1:27">
      <c r="A3" s="418"/>
      <c r="B3" s="418"/>
      <c r="C3" s="418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W3" s="425"/>
      <c r="X3" s="425"/>
      <c r="Y3" s="425"/>
      <c r="Z3" s="427" t="s">
        <v>2</v>
      </c>
      <c r="AA3" s="427"/>
    </row>
    <row r="4" customHeight="1" spans="1:27">
      <c r="A4" s="314" t="s">
        <v>105</v>
      </c>
      <c r="B4" s="314"/>
      <c r="C4" s="314"/>
      <c r="D4" s="420" t="s">
        <v>78</v>
      </c>
      <c r="E4" s="420" t="s">
        <v>106</v>
      </c>
      <c r="F4" s="420" t="s">
        <v>211</v>
      </c>
      <c r="G4" s="420" t="s">
        <v>212</v>
      </c>
      <c r="H4" s="420" t="s">
        <v>213</v>
      </c>
      <c r="I4" s="420" t="s">
        <v>214</v>
      </c>
      <c r="J4" s="420" t="s">
        <v>215</v>
      </c>
      <c r="K4" s="420" t="s">
        <v>216</v>
      </c>
      <c r="L4" s="420" t="s">
        <v>217</v>
      </c>
      <c r="M4" s="420" t="s">
        <v>218</v>
      </c>
      <c r="N4" s="420" t="s">
        <v>219</v>
      </c>
      <c r="O4" s="420" t="s">
        <v>220</v>
      </c>
      <c r="P4" s="421" t="s">
        <v>221</v>
      </c>
      <c r="Q4" s="420" t="s">
        <v>222</v>
      </c>
      <c r="R4" s="420" t="s">
        <v>223</v>
      </c>
      <c r="S4" s="420" t="s">
        <v>224</v>
      </c>
      <c r="T4" s="420" t="s">
        <v>225</v>
      </c>
      <c r="U4" s="420" t="s">
        <v>226</v>
      </c>
      <c r="V4" s="420" t="s">
        <v>227</v>
      </c>
      <c r="W4" s="420" t="s">
        <v>228</v>
      </c>
      <c r="X4" s="420" t="s">
        <v>229</v>
      </c>
      <c r="Y4" s="420" t="s">
        <v>230</v>
      </c>
      <c r="Z4" s="420" t="s">
        <v>231</v>
      </c>
      <c r="AA4" s="428" t="s">
        <v>232</v>
      </c>
    </row>
    <row r="5" ht="13.5" customHeight="1" spans="1:27">
      <c r="A5" s="420" t="s">
        <v>108</v>
      </c>
      <c r="B5" s="420" t="s">
        <v>109</v>
      </c>
      <c r="C5" s="420" t="s">
        <v>110</v>
      </c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2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8"/>
    </row>
    <row r="6" ht="13.5" customHeight="1" spans="1:27">
      <c r="A6" s="420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3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8"/>
    </row>
    <row r="7" customHeight="1" spans="1:27">
      <c r="A7" s="314" t="s">
        <v>92</v>
      </c>
      <c r="B7" s="314" t="s">
        <v>92</v>
      </c>
      <c r="C7" s="314" t="s">
        <v>92</v>
      </c>
      <c r="D7" s="314" t="s">
        <v>92</v>
      </c>
      <c r="E7" s="314" t="s">
        <v>92</v>
      </c>
      <c r="F7" s="314">
        <v>1</v>
      </c>
      <c r="G7" s="314">
        <v>2</v>
      </c>
      <c r="H7" s="314">
        <v>3</v>
      </c>
      <c r="I7" s="314">
        <v>4</v>
      </c>
      <c r="J7" s="314">
        <v>5</v>
      </c>
      <c r="K7" s="314">
        <v>6</v>
      </c>
      <c r="L7" s="314">
        <v>7</v>
      </c>
      <c r="M7" s="314">
        <v>8</v>
      </c>
      <c r="N7" s="314">
        <v>9</v>
      </c>
      <c r="O7" s="314">
        <v>10</v>
      </c>
      <c r="P7" s="314">
        <v>11</v>
      </c>
      <c r="Q7" s="314">
        <v>12</v>
      </c>
      <c r="R7" s="314">
        <v>13</v>
      </c>
      <c r="S7" s="314">
        <v>14</v>
      </c>
      <c r="T7" s="314">
        <v>15</v>
      </c>
      <c r="U7" s="314">
        <v>16</v>
      </c>
      <c r="V7" s="314">
        <v>17</v>
      </c>
      <c r="W7" s="314">
        <v>18</v>
      </c>
      <c r="X7" s="314">
        <v>19</v>
      </c>
      <c r="Y7" s="314">
        <v>20</v>
      </c>
      <c r="Z7" s="314">
        <v>21</v>
      </c>
      <c r="AA7" s="314">
        <v>22</v>
      </c>
    </row>
    <row r="8" customHeight="1" spans="1:27">
      <c r="A8" s="314"/>
      <c r="B8" s="314"/>
      <c r="C8" s="314"/>
      <c r="D8" s="314"/>
      <c r="E8" s="315" t="s">
        <v>80</v>
      </c>
      <c r="F8" s="317">
        <f>SUM(F9+F11+F13+F15+F17)</f>
        <v>2680600</v>
      </c>
      <c r="G8" s="317">
        <f t="shared" ref="G8:AA8" si="0">SUM(G9+G11+G13+G15+G17)</f>
        <v>100000</v>
      </c>
      <c r="H8" s="317">
        <f t="shared" si="0"/>
        <v>606000</v>
      </c>
      <c r="I8" s="317">
        <f t="shared" si="0"/>
        <v>10000</v>
      </c>
      <c r="J8" s="317">
        <f t="shared" si="0"/>
        <v>200000</v>
      </c>
      <c r="K8" s="317">
        <f t="shared" si="0"/>
        <v>210000</v>
      </c>
      <c r="L8" s="317">
        <f t="shared" si="0"/>
        <v>0</v>
      </c>
      <c r="M8" s="317">
        <f t="shared" si="0"/>
        <v>5000</v>
      </c>
      <c r="N8" s="317">
        <f t="shared" si="0"/>
        <v>0</v>
      </c>
      <c r="O8" s="317">
        <f t="shared" si="0"/>
        <v>132000</v>
      </c>
      <c r="P8" s="317">
        <f t="shared" si="0"/>
        <v>50000</v>
      </c>
      <c r="Q8" s="317">
        <f t="shared" si="0"/>
        <v>35000</v>
      </c>
      <c r="R8" s="317">
        <f t="shared" si="0"/>
        <v>28000</v>
      </c>
      <c r="S8" s="317">
        <f t="shared" si="0"/>
        <v>30000</v>
      </c>
      <c r="T8" s="317">
        <f t="shared" si="0"/>
        <v>300000</v>
      </c>
      <c r="U8" s="317">
        <f t="shared" si="0"/>
        <v>0</v>
      </c>
      <c r="V8" s="317">
        <f t="shared" si="0"/>
        <v>0</v>
      </c>
      <c r="W8" s="317">
        <f t="shared" si="0"/>
        <v>168600</v>
      </c>
      <c r="X8" s="317">
        <f t="shared" si="0"/>
        <v>128000</v>
      </c>
      <c r="Y8" s="317">
        <f t="shared" si="0"/>
        <v>0</v>
      </c>
      <c r="Z8" s="317">
        <f t="shared" si="0"/>
        <v>0</v>
      </c>
      <c r="AA8" s="317">
        <f>F8-G8-H8-I8-J8-K8-L8-M8-N8-O8-P8-Q8-R8-S8-T8-U8-V8-W8-X8-Y8-Z8</f>
        <v>678000</v>
      </c>
    </row>
    <row r="9" s="320" customFormat="1" ht="26.25" customHeight="1" spans="1:27">
      <c r="A9" s="286"/>
      <c r="B9" s="286"/>
      <c r="C9" s="286"/>
      <c r="D9" s="287">
        <v>603001</v>
      </c>
      <c r="E9" s="278" t="s">
        <v>94</v>
      </c>
      <c r="F9" s="318">
        <v>1901600</v>
      </c>
      <c r="G9" s="318">
        <v>100000</v>
      </c>
      <c r="H9" s="318">
        <v>351000</v>
      </c>
      <c r="I9" s="318">
        <v>10000</v>
      </c>
      <c r="J9" s="318">
        <v>200000</v>
      </c>
      <c r="K9" s="318">
        <v>50000</v>
      </c>
      <c r="L9" s="318"/>
      <c r="M9" s="318">
        <v>5000</v>
      </c>
      <c r="N9" s="318"/>
      <c r="O9" s="318">
        <v>50000</v>
      </c>
      <c r="P9" s="318">
        <v>50000</v>
      </c>
      <c r="Q9" s="318">
        <v>35000</v>
      </c>
      <c r="R9" s="318">
        <v>28000</v>
      </c>
      <c r="S9" s="318">
        <v>30000</v>
      </c>
      <c r="T9" s="318">
        <v>300000</v>
      </c>
      <c r="U9" s="318"/>
      <c r="V9" s="331"/>
      <c r="W9" s="332">
        <v>168600</v>
      </c>
      <c r="X9" s="332">
        <v>128000</v>
      </c>
      <c r="Y9" s="331"/>
      <c r="Z9" s="331"/>
      <c r="AA9" s="317">
        <f t="shared" ref="AA9:AA18" si="1">F9-G9-H9-I9-J9-K9-L9-M9-N9-O9-P9-Q9-R9-S9-T9-U9-V9-W9-X9-Y9-Z9</f>
        <v>396000</v>
      </c>
    </row>
    <row r="10" s="320" customFormat="1" ht="26.25" customHeight="1" spans="1:27">
      <c r="A10" s="286" t="s">
        <v>111</v>
      </c>
      <c r="B10" s="286" t="s">
        <v>112</v>
      </c>
      <c r="C10" s="286" t="s">
        <v>113</v>
      </c>
      <c r="D10" s="287">
        <v>603001</v>
      </c>
      <c r="E10" s="84" t="s">
        <v>115</v>
      </c>
      <c r="F10" s="318">
        <v>1901600</v>
      </c>
      <c r="G10" s="318">
        <v>100000</v>
      </c>
      <c r="H10" s="318">
        <v>351000</v>
      </c>
      <c r="I10" s="318">
        <v>10000</v>
      </c>
      <c r="J10" s="318">
        <v>200000</v>
      </c>
      <c r="K10" s="318">
        <v>50000</v>
      </c>
      <c r="L10" s="318"/>
      <c r="M10" s="318">
        <v>5000</v>
      </c>
      <c r="N10" s="318"/>
      <c r="O10" s="318">
        <v>50000</v>
      </c>
      <c r="P10" s="318">
        <v>50000</v>
      </c>
      <c r="Q10" s="318">
        <v>35000</v>
      </c>
      <c r="R10" s="318">
        <v>28000</v>
      </c>
      <c r="S10" s="318">
        <v>30000</v>
      </c>
      <c r="T10" s="318">
        <v>300000</v>
      </c>
      <c r="U10" s="318"/>
      <c r="V10" s="331"/>
      <c r="W10" s="332">
        <v>168600</v>
      </c>
      <c r="X10" s="332">
        <v>128000</v>
      </c>
      <c r="Y10" s="331"/>
      <c r="Z10" s="331"/>
      <c r="AA10" s="317">
        <f t="shared" si="1"/>
        <v>396000</v>
      </c>
    </row>
    <row r="11" ht="26.25" customHeight="1" spans="1:27">
      <c r="A11" s="286"/>
      <c r="B11" s="286"/>
      <c r="C11" s="286"/>
      <c r="D11" s="287">
        <v>603002</v>
      </c>
      <c r="E11" s="287" t="s">
        <v>96</v>
      </c>
      <c r="F11" s="318">
        <v>202000</v>
      </c>
      <c r="G11" s="318"/>
      <c r="H11" s="318">
        <v>30000</v>
      </c>
      <c r="I11" s="318"/>
      <c r="J11" s="318"/>
      <c r="K11" s="318"/>
      <c r="L11" s="318"/>
      <c r="M11" s="318"/>
      <c r="N11" s="318"/>
      <c r="O11" s="318">
        <v>47000</v>
      </c>
      <c r="P11" s="318"/>
      <c r="Q11" s="318"/>
      <c r="R11" s="318"/>
      <c r="S11" s="318"/>
      <c r="T11" s="318"/>
      <c r="U11" s="318"/>
      <c r="V11" s="331"/>
      <c r="W11" s="332"/>
      <c r="X11" s="332"/>
      <c r="Y11" s="331"/>
      <c r="Z11" s="331"/>
      <c r="AA11" s="317">
        <f t="shared" si="1"/>
        <v>125000</v>
      </c>
    </row>
    <row r="12" ht="26.25" customHeight="1" spans="1:27">
      <c r="A12" s="286" t="s">
        <v>111</v>
      </c>
      <c r="B12" s="286" t="s">
        <v>112</v>
      </c>
      <c r="C12" s="286" t="s">
        <v>233</v>
      </c>
      <c r="D12" s="287">
        <v>603002</v>
      </c>
      <c r="E12" s="287" t="s">
        <v>131</v>
      </c>
      <c r="F12" s="318">
        <v>202000</v>
      </c>
      <c r="G12" s="318"/>
      <c r="H12" s="318">
        <v>30000</v>
      </c>
      <c r="I12" s="318"/>
      <c r="J12" s="318"/>
      <c r="K12" s="318"/>
      <c r="L12" s="318"/>
      <c r="M12" s="318"/>
      <c r="N12" s="318"/>
      <c r="O12" s="318">
        <v>47000</v>
      </c>
      <c r="P12" s="318"/>
      <c r="Q12" s="318"/>
      <c r="R12" s="318"/>
      <c r="S12" s="318"/>
      <c r="T12" s="318"/>
      <c r="U12" s="318"/>
      <c r="V12" s="331"/>
      <c r="W12" s="332"/>
      <c r="X12" s="332"/>
      <c r="Y12" s="331"/>
      <c r="Z12" s="331"/>
      <c r="AA12" s="317">
        <f t="shared" si="1"/>
        <v>125000</v>
      </c>
    </row>
    <row r="13" ht="26.25" customHeight="1" spans="1:28">
      <c r="A13" s="286"/>
      <c r="B13" s="286"/>
      <c r="C13" s="286"/>
      <c r="D13" s="287">
        <v>603003</v>
      </c>
      <c r="E13" s="287" t="s">
        <v>98</v>
      </c>
      <c r="F13" s="318">
        <v>547000</v>
      </c>
      <c r="G13" s="318"/>
      <c r="H13" s="318">
        <v>205000</v>
      </c>
      <c r="I13" s="318"/>
      <c r="J13" s="318"/>
      <c r="K13" s="318">
        <v>155000</v>
      </c>
      <c r="L13" s="318"/>
      <c r="M13" s="318"/>
      <c r="N13" s="318"/>
      <c r="O13" s="318">
        <v>30000</v>
      </c>
      <c r="P13" s="318"/>
      <c r="Q13" s="318"/>
      <c r="R13" s="318"/>
      <c r="S13" s="318"/>
      <c r="T13" s="318"/>
      <c r="U13" s="318"/>
      <c r="V13" s="331"/>
      <c r="W13" s="332"/>
      <c r="X13" s="332"/>
      <c r="Y13" s="331"/>
      <c r="Z13" s="331"/>
      <c r="AA13" s="317">
        <f t="shared" si="1"/>
        <v>157000</v>
      </c>
      <c r="AB13" s="320"/>
    </row>
    <row r="14" ht="26.25" customHeight="1" spans="1:28">
      <c r="A14" s="286" t="s">
        <v>111</v>
      </c>
      <c r="B14" s="286" t="s">
        <v>112</v>
      </c>
      <c r="C14" s="286" t="s">
        <v>233</v>
      </c>
      <c r="D14" s="287">
        <v>603003</v>
      </c>
      <c r="E14" s="287" t="s">
        <v>131</v>
      </c>
      <c r="F14" s="318">
        <v>547000</v>
      </c>
      <c r="G14" s="318"/>
      <c r="H14" s="318">
        <v>205000</v>
      </c>
      <c r="I14" s="318"/>
      <c r="J14" s="318"/>
      <c r="K14" s="318">
        <v>155000</v>
      </c>
      <c r="L14" s="318"/>
      <c r="M14" s="318"/>
      <c r="N14" s="318"/>
      <c r="O14" s="318">
        <v>30000</v>
      </c>
      <c r="P14" s="318"/>
      <c r="Q14" s="318"/>
      <c r="R14" s="318"/>
      <c r="S14" s="318"/>
      <c r="T14" s="318"/>
      <c r="U14" s="318"/>
      <c r="V14" s="331"/>
      <c r="W14" s="332"/>
      <c r="X14" s="332"/>
      <c r="Y14" s="331"/>
      <c r="Z14" s="331"/>
      <c r="AA14" s="317">
        <f t="shared" si="1"/>
        <v>157000</v>
      </c>
      <c r="AB14" s="320"/>
    </row>
    <row r="15" ht="26.25" customHeight="1" spans="1:28">
      <c r="A15" s="286"/>
      <c r="B15" s="286"/>
      <c r="C15" s="286"/>
      <c r="D15" s="287">
        <v>603004</v>
      </c>
      <c r="E15" s="287" t="s">
        <v>100</v>
      </c>
      <c r="F15" s="318">
        <v>20000</v>
      </c>
      <c r="G15" s="318"/>
      <c r="H15" s="318">
        <v>10000</v>
      </c>
      <c r="I15" s="318"/>
      <c r="J15" s="318"/>
      <c r="K15" s="318">
        <v>5000</v>
      </c>
      <c r="L15" s="318"/>
      <c r="M15" s="318"/>
      <c r="N15" s="318"/>
      <c r="O15" s="318">
        <v>5000</v>
      </c>
      <c r="P15" s="318"/>
      <c r="Q15" s="318"/>
      <c r="R15" s="318"/>
      <c r="S15" s="318"/>
      <c r="T15" s="318"/>
      <c r="U15" s="318"/>
      <c r="V15" s="331"/>
      <c r="W15" s="332"/>
      <c r="X15" s="332"/>
      <c r="Y15" s="331"/>
      <c r="Z15" s="331"/>
      <c r="AA15" s="317">
        <f t="shared" si="1"/>
        <v>0</v>
      </c>
      <c r="AB15" s="320"/>
    </row>
    <row r="16" ht="26.25" customHeight="1" spans="1:28">
      <c r="A16" s="286" t="s">
        <v>111</v>
      </c>
      <c r="B16" s="286" t="s">
        <v>112</v>
      </c>
      <c r="C16" s="286" t="s">
        <v>233</v>
      </c>
      <c r="D16" s="287">
        <v>603004</v>
      </c>
      <c r="E16" s="287" t="s">
        <v>131</v>
      </c>
      <c r="F16" s="318">
        <v>20000</v>
      </c>
      <c r="G16" s="318"/>
      <c r="H16" s="318">
        <v>10000</v>
      </c>
      <c r="I16" s="318"/>
      <c r="J16" s="318"/>
      <c r="K16" s="318">
        <v>5000</v>
      </c>
      <c r="L16" s="318"/>
      <c r="M16" s="318"/>
      <c r="N16" s="318"/>
      <c r="O16" s="318">
        <v>5000</v>
      </c>
      <c r="P16" s="318"/>
      <c r="Q16" s="318"/>
      <c r="R16" s="318"/>
      <c r="S16" s="318"/>
      <c r="T16" s="318"/>
      <c r="U16" s="318"/>
      <c r="V16" s="331"/>
      <c r="W16" s="332"/>
      <c r="X16" s="332"/>
      <c r="Y16" s="331"/>
      <c r="Z16" s="331"/>
      <c r="AA16" s="317">
        <f t="shared" si="1"/>
        <v>0</v>
      </c>
      <c r="AB16" s="320"/>
    </row>
    <row r="17" customHeight="1" spans="1:27">
      <c r="A17" s="286"/>
      <c r="B17" s="286"/>
      <c r="C17" s="286"/>
      <c r="D17" s="287">
        <v>603005</v>
      </c>
      <c r="E17" s="287" t="s">
        <v>102</v>
      </c>
      <c r="F17" s="318">
        <v>10000</v>
      </c>
      <c r="G17" s="318"/>
      <c r="H17" s="318">
        <v>10000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31"/>
      <c r="W17" s="332"/>
      <c r="X17" s="332"/>
      <c r="Y17" s="331"/>
      <c r="Z17" s="331"/>
      <c r="AA17" s="317">
        <f t="shared" si="1"/>
        <v>0</v>
      </c>
    </row>
    <row r="18" customHeight="1" spans="1:27">
      <c r="A18" s="286" t="s">
        <v>111</v>
      </c>
      <c r="B18" s="286" t="s">
        <v>112</v>
      </c>
      <c r="C18" s="286" t="s">
        <v>233</v>
      </c>
      <c r="D18" s="287">
        <v>603005</v>
      </c>
      <c r="E18" s="287" t="s">
        <v>131</v>
      </c>
      <c r="F18" s="318">
        <v>10000</v>
      </c>
      <c r="G18" s="318"/>
      <c r="H18" s="318">
        <v>10000</v>
      </c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31"/>
      <c r="W18" s="332"/>
      <c r="X18" s="332"/>
      <c r="Y18" s="331"/>
      <c r="Z18" s="331"/>
      <c r="AA18" s="317">
        <f t="shared" si="1"/>
        <v>0</v>
      </c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topLeftCell="E1" workbookViewId="0">
      <selection activeCell="N11" sqref="N11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8" max="8" width="11.75" customWidth="1"/>
    <col min="9" max="10" width="9.375" customWidth="1"/>
    <col min="13" max="13" width="9.25"/>
    <col min="15" max="15" width="9.25"/>
    <col min="16" max="16" width="11.875" customWidth="1"/>
    <col min="17" max="17" width="11.375" customWidth="1"/>
    <col min="18" max="18" width="11.5" customWidth="1"/>
  </cols>
  <sheetData>
    <row r="1" customHeight="1" spans="20:20">
      <c r="T1" t="s">
        <v>234</v>
      </c>
    </row>
    <row r="2" ht="33.75" customHeight="1" spans="1:20">
      <c r="A2" s="125" t="s">
        <v>235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customHeight="1" spans="19:20">
      <c r="S3" s="415" t="s">
        <v>77</v>
      </c>
      <c r="T3" s="415"/>
    </row>
    <row r="4" ht="22.5" customHeight="1" spans="1:20">
      <c r="A4" s="313" t="s">
        <v>105</v>
      </c>
      <c r="B4" s="313"/>
      <c r="C4" s="313"/>
      <c r="D4" s="130" t="s">
        <v>236</v>
      </c>
      <c r="E4" s="130" t="s">
        <v>177</v>
      </c>
      <c r="F4" s="129" t="s">
        <v>211</v>
      </c>
      <c r="G4" s="130" t="s">
        <v>179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 t="s">
        <v>182</v>
      </c>
      <c r="S4" s="130"/>
      <c r="T4" s="130"/>
    </row>
    <row r="5" customHeight="1" spans="1:20">
      <c r="A5" s="313"/>
      <c r="B5" s="313"/>
      <c r="C5" s="313"/>
      <c r="D5" s="130"/>
      <c r="E5" s="130"/>
      <c r="F5" s="131"/>
      <c r="G5" s="130" t="s">
        <v>89</v>
      </c>
      <c r="H5" s="130" t="s">
        <v>237</v>
      </c>
      <c r="I5" s="130" t="s">
        <v>222</v>
      </c>
      <c r="J5" s="130" t="s">
        <v>223</v>
      </c>
      <c r="K5" s="130" t="s">
        <v>238</v>
      </c>
      <c r="L5" s="130" t="s">
        <v>239</v>
      </c>
      <c r="M5" s="130" t="s">
        <v>224</v>
      </c>
      <c r="N5" s="130" t="s">
        <v>240</v>
      </c>
      <c r="O5" s="130" t="s">
        <v>227</v>
      </c>
      <c r="P5" s="130" t="s">
        <v>241</v>
      </c>
      <c r="Q5" s="130" t="s">
        <v>242</v>
      </c>
      <c r="R5" s="130" t="s">
        <v>89</v>
      </c>
      <c r="S5" s="130" t="s">
        <v>243</v>
      </c>
      <c r="T5" s="130" t="s">
        <v>208</v>
      </c>
    </row>
    <row r="6" ht="42.75" customHeight="1" spans="1:20">
      <c r="A6" s="130" t="s">
        <v>108</v>
      </c>
      <c r="B6" s="130" t="s">
        <v>109</v>
      </c>
      <c r="C6" s="130" t="s">
        <v>110</v>
      </c>
      <c r="D6" s="130"/>
      <c r="E6" s="130"/>
      <c r="F6" s="132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s="123" customFormat="1" ht="24.95" customHeight="1" spans="1:20">
      <c r="A7" s="314"/>
      <c r="B7" s="314"/>
      <c r="C7" s="314"/>
      <c r="D7" s="314"/>
      <c r="E7" s="315"/>
      <c r="F7" s="316">
        <v>2680600</v>
      </c>
      <c r="G7" s="316">
        <v>2680600</v>
      </c>
      <c r="H7" s="317">
        <v>1368000</v>
      </c>
      <c r="I7" s="317">
        <f>SUM(I8+I10+I12+I14+I16)</f>
        <v>35000</v>
      </c>
      <c r="J7" s="317">
        <f>SUM(J8+J10+J12+J14+J16)</f>
        <v>34000</v>
      </c>
      <c r="K7" s="316"/>
      <c r="L7" s="316"/>
      <c r="M7" s="316"/>
      <c r="N7" s="316"/>
      <c r="O7" s="316"/>
      <c r="P7" s="317">
        <f>SUM(P8+P10+P12+P14+P16)</f>
        <v>142000</v>
      </c>
      <c r="Q7" s="316">
        <f>G7-H7-I7-J7-P7</f>
        <v>1101600</v>
      </c>
      <c r="R7" s="316"/>
      <c r="S7" s="316"/>
      <c r="T7" s="316"/>
    </row>
    <row r="8" ht="24.95" customHeight="1" spans="1:20">
      <c r="A8" s="286"/>
      <c r="B8" s="286"/>
      <c r="C8" s="286"/>
      <c r="D8" s="287">
        <v>603001</v>
      </c>
      <c r="E8" s="278" t="s">
        <v>94</v>
      </c>
      <c r="F8" s="316">
        <v>1901600</v>
      </c>
      <c r="G8" s="316">
        <v>1901600</v>
      </c>
      <c r="H8" s="317">
        <v>760000</v>
      </c>
      <c r="I8" s="318">
        <v>35000</v>
      </c>
      <c r="J8" s="318">
        <v>28000</v>
      </c>
      <c r="K8" s="316"/>
      <c r="L8" s="316"/>
      <c r="M8" s="316">
        <v>30000</v>
      </c>
      <c r="N8" s="316"/>
      <c r="O8" s="316"/>
      <c r="P8" s="318">
        <v>100000</v>
      </c>
      <c r="Q8" s="316">
        <f>G8-H8-I8-J8-M8-O8-P8</f>
        <v>948600</v>
      </c>
      <c r="R8" s="316"/>
      <c r="S8" s="316"/>
      <c r="T8" s="316"/>
    </row>
    <row r="9" ht="24.95" customHeight="1" spans="1:20">
      <c r="A9" s="286" t="s">
        <v>111</v>
      </c>
      <c r="B9" s="286" t="s">
        <v>112</v>
      </c>
      <c r="C9" s="286" t="s">
        <v>113</v>
      </c>
      <c r="D9" s="287">
        <v>603001</v>
      </c>
      <c r="E9" s="84" t="s">
        <v>115</v>
      </c>
      <c r="F9" s="316">
        <v>1901600</v>
      </c>
      <c r="G9" s="316">
        <v>1901600</v>
      </c>
      <c r="H9" s="317">
        <v>760000</v>
      </c>
      <c r="I9" s="318">
        <v>35000</v>
      </c>
      <c r="J9" s="318">
        <v>28000</v>
      </c>
      <c r="K9" s="316"/>
      <c r="L9" s="316"/>
      <c r="M9" s="316">
        <v>30000</v>
      </c>
      <c r="N9" s="316"/>
      <c r="O9" s="316"/>
      <c r="P9" s="318">
        <v>100000</v>
      </c>
      <c r="Q9" s="316">
        <f>G9-H9-I9-J9-M9-O9-P9</f>
        <v>948600</v>
      </c>
      <c r="R9" s="316"/>
      <c r="S9" s="316"/>
      <c r="T9" s="316"/>
    </row>
    <row r="10" ht="24.95" customHeight="1" spans="1:20">
      <c r="A10" s="286"/>
      <c r="B10" s="286"/>
      <c r="C10" s="286"/>
      <c r="D10" s="287">
        <v>603002</v>
      </c>
      <c r="E10" s="287" t="s">
        <v>96</v>
      </c>
      <c r="F10" s="289">
        <v>202000</v>
      </c>
      <c r="G10" s="289">
        <v>202000</v>
      </c>
      <c r="H10" s="317">
        <v>160000</v>
      </c>
      <c r="I10" s="318"/>
      <c r="J10" s="318">
        <v>5000</v>
      </c>
      <c r="K10" s="289"/>
      <c r="L10" s="289"/>
      <c r="M10" s="289"/>
      <c r="N10" s="289"/>
      <c r="O10" s="289"/>
      <c r="P10" s="318">
        <v>20000</v>
      </c>
      <c r="Q10" s="316">
        <f t="shared" ref="Q8:Q17" si="0">G10-H10-I10-J10-P10</f>
        <v>17000</v>
      </c>
      <c r="R10" s="289"/>
      <c r="S10" s="289"/>
      <c r="T10" s="289"/>
    </row>
    <row r="11" ht="24.95" customHeight="1" spans="1:20">
      <c r="A11" s="286" t="s">
        <v>111</v>
      </c>
      <c r="B11" s="286" t="s">
        <v>112</v>
      </c>
      <c r="C11" s="286" t="s">
        <v>233</v>
      </c>
      <c r="D11" s="287">
        <v>603002</v>
      </c>
      <c r="E11" s="287" t="s">
        <v>131</v>
      </c>
      <c r="F11" s="289">
        <v>202000</v>
      </c>
      <c r="G11" s="289">
        <v>202000</v>
      </c>
      <c r="H11" s="317">
        <v>160000</v>
      </c>
      <c r="I11" s="318"/>
      <c r="J11" s="318">
        <v>5000</v>
      </c>
      <c r="K11" s="289"/>
      <c r="L11" s="289"/>
      <c r="M11" s="289"/>
      <c r="N11" s="289"/>
      <c r="O11" s="289"/>
      <c r="P11" s="318">
        <v>20000</v>
      </c>
      <c r="Q11" s="316">
        <f t="shared" si="0"/>
        <v>17000</v>
      </c>
      <c r="R11" s="289"/>
      <c r="S11" s="289"/>
      <c r="T11" s="289"/>
    </row>
    <row r="12" ht="24.95" customHeight="1" spans="1:20">
      <c r="A12" s="286"/>
      <c r="B12" s="286"/>
      <c r="C12" s="286"/>
      <c r="D12" s="287">
        <v>603003</v>
      </c>
      <c r="E12" s="287" t="s">
        <v>98</v>
      </c>
      <c r="F12" s="289">
        <v>547000</v>
      </c>
      <c r="G12" s="289">
        <v>547000</v>
      </c>
      <c r="H12" s="317">
        <v>425000</v>
      </c>
      <c r="I12" s="318"/>
      <c r="J12" s="318">
        <v>1000</v>
      </c>
      <c r="K12" s="289"/>
      <c r="L12" s="289"/>
      <c r="M12" s="289"/>
      <c r="N12" s="289"/>
      <c r="O12" s="289"/>
      <c r="P12" s="318">
        <v>20000</v>
      </c>
      <c r="Q12" s="316">
        <f t="shared" si="0"/>
        <v>101000</v>
      </c>
      <c r="R12" s="289"/>
      <c r="S12" s="289"/>
      <c r="T12" s="289"/>
    </row>
    <row r="13" ht="24.95" customHeight="1" spans="1:20">
      <c r="A13" s="286" t="s">
        <v>111</v>
      </c>
      <c r="B13" s="286" t="s">
        <v>112</v>
      </c>
      <c r="C13" s="286" t="s">
        <v>233</v>
      </c>
      <c r="D13" s="287">
        <v>603003</v>
      </c>
      <c r="E13" s="287" t="s">
        <v>131</v>
      </c>
      <c r="F13" s="289">
        <v>547000</v>
      </c>
      <c r="G13" s="289">
        <v>547000</v>
      </c>
      <c r="H13" s="317">
        <v>425000</v>
      </c>
      <c r="I13" s="318"/>
      <c r="J13" s="318">
        <v>1000</v>
      </c>
      <c r="K13" s="289"/>
      <c r="L13" s="289"/>
      <c r="M13" s="289"/>
      <c r="N13" s="289"/>
      <c r="O13" s="289"/>
      <c r="P13" s="318">
        <v>20000</v>
      </c>
      <c r="Q13" s="316">
        <f t="shared" si="0"/>
        <v>101000</v>
      </c>
      <c r="R13" s="289"/>
      <c r="S13" s="289"/>
      <c r="T13" s="289"/>
    </row>
    <row r="14" ht="24.95" customHeight="1" spans="1:20">
      <c r="A14" s="286"/>
      <c r="B14" s="286"/>
      <c r="C14" s="286"/>
      <c r="D14" s="287">
        <v>603004</v>
      </c>
      <c r="E14" s="287" t="s">
        <v>100</v>
      </c>
      <c r="F14" s="289">
        <v>20000</v>
      </c>
      <c r="G14" s="289">
        <v>20000</v>
      </c>
      <c r="H14" s="317">
        <v>15000</v>
      </c>
      <c r="I14" s="318"/>
      <c r="J14" s="318"/>
      <c r="K14" s="289"/>
      <c r="L14" s="289"/>
      <c r="M14" s="289"/>
      <c r="N14" s="289"/>
      <c r="O14" s="289"/>
      <c r="P14" s="318">
        <v>2000</v>
      </c>
      <c r="Q14" s="316">
        <f t="shared" si="0"/>
        <v>3000</v>
      </c>
      <c r="R14" s="289"/>
      <c r="S14" s="289"/>
      <c r="T14" s="289"/>
    </row>
    <row r="15" ht="24.95" customHeight="1" spans="1:20">
      <c r="A15" s="286" t="s">
        <v>111</v>
      </c>
      <c r="B15" s="286" t="s">
        <v>112</v>
      </c>
      <c r="C15" s="286" t="s">
        <v>233</v>
      </c>
      <c r="D15" s="287">
        <v>603004</v>
      </c>
      <c r="E15" s="287" t="s">
        <v>131</v>
      </c>
      <c r="F15" s="289">
        <v>20000</v>
      </c>
      <c r="G15" s="289">
        <v>20000</v>
      </c>
      <c r="H15" s="317">
        <v>15000</v>
      </c>
      <c r="I15" s="318"/>
      <c r="J15" s="318"/>
      <c r="K15" s="289"/>
      <c r="L15" s="289"/>
      <c r="M15" s="289"/>
      <c r="N15" s="289"/>
      <c r="O15" s="289"/>
      <c r="P15" s="318">
        <v>2000</v>
      </c>
      <c r="Q15" s="316">
        <f t="shared" si="0"/>
        <v>3000</v>
      </c>
      <c r="R15" s="289"/>
      <c r="S15" s="289"/>
      <c r="T15" s="289"/>
    </row>
    <row r="16" ht="24.95" customHeight="1" spans="1:20">
      <c r="A16" s="286"/>
      <c r="B16" s="286"/>
      <c r="C16" s="286"/>
      <c r="D16" s="287">
        <v>603005</v>
      </c>
      <c r="E16" s="287" t="s">
        <v>102</v>
      </c>
      <c r="F16" s="289">
        <v>10000</v>
      </c>
      <c r="G16" s="289">
        <v>10000</v>
      </c>
      <c r="H16" s="317">
        <v>8000</v>
      </c>
      <c r="I16" s="318"/>
      <c r="J16" s="318"/>
      <c r="K16" s="289"/>
      <c r="L16" s="289"/>
      <c r="M16" s="289"/>
      <c r="N16" s="289"/>
      <c r="O16" s="289"/>
      <c r="P16" s="318"/>
      <c r="Q16" s="316">
        <f t="shared" si="0"/>
        <v>2000</v>
      </c>
      <c r="R16" s="289"/>
      <c r="S16" s="289"/>
      <c r="T16" s="289"/>
    </row>
    <row r="17" ht="24.95" customHeight="1" spans="1:20">
      <c r="A17" s="286" t="s">
        <v>111</v>
      </c>
      <c r="B17" s="286" t="s">
        <v>112</v>
      </c>
      <c r="C17" s="286" t="s">
        <v>233</v>
      </c>
      <c r="D17" s="287">
        <v>603005</v>
      </c>
      <c r="E17" s="287" t="s">
        <v>131</v>
      </c>
      <c r="F17" s="289">
        <v>10000</v>
      </c>
      <c r="G17" s="289">
        <v>10000</v>
      </c>
      <c r="H17" s="317">
        <v>8000</v>
      </c>
      <c r="I17" s="318"/>
      <c r="J17" s="318"/>
      <c r="K17" s="289"/>
      <c r="L17" s="289"/>
      <c r="M17" s="289"/>
      <c r="N17" s="289"/>
      <c r="O17" s="289"/>
      <c r="P17" s="318"/>
      <c r="Q17" s="316">
        <f t="shared" si="0"/>
        <v>2000</v>
      </c>
      <c r="R17" s="289"/>
      <c r="S17" s="289"/>
      <c r="T17" s="289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A8" sqref="A8:E18"/>
    </sheetView>
  </sheetViews>
  <sheetFormatPr defaultColWidth="9" defaultRowHeight="23.1" customHeight="1"/>
  <cols>
    <col min="1" max="3" width="3.625" style="402" customWidth="1"/>
    <col min="4" max="4" width="11.125" style="402" customWidth="1"/>
    <col min="5" max="5" width="22.875" style="402" customWidth="1"/>
    <col min="6" max="6" width="12.125" style="402" customWidth="1"/>
    <col min="7" max="7" width="13.625" style="402" customWidth="1"/>
    <col min="8" max="12" width="10.375" style="402" customWidth="1"/>
    <col min="13" max="246" width="6.75" style="402" customWidth="1"/>
    <col min="247" max="251" width="6.75" style="403" customWidth="1"/>
    <col min="252" max="252" width="6.875" style="404" customWidth="1"/>
    <col min="253" max="16384" width="9" style="404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402" t="s">
        <v>244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405" t="s">
        <v>245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13" t="s">
        <v>77</v>
      </c>
      <c r="L3" s="41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406" t="s">
        <v>105</v>
      </c>
      <c r="B4" s="406"/>
      <c r="C4" s="407"/>
      <c r="D4" s="408" t="s">
        <v>176</v>
      </c>
      <c r="E4" s="409" t="s">
        <v>106</v>
      </c>
      <c r="F4" s="408" t="s">
        <v>211</v>
      </c>
      <c r="G4" s="410" t="s">
        <v>246</v>
      </c>
      <c r="H4" s="408" t="s">
        <v>247</v>
      </c>
      <c r="I4" s="408" t="s">
        <v>248</v>
      </c>
      <c r="J4" s="408" t="s">
        <v>249</v>
      </c>
      <c r="K4" s="408" t="s">
        <v>250</v>
      </c>
      <c r="L4" s="408" t="s">
        <v>232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408" t="s">
        <v>108</v>
      </c>
      <c r="B5" s="411" t="s">
        <v>109</v>
      </c>
      <c r="C5" s="409" t="s">
        <v>110</v>
      </c>
      <c r="D5" s="408"/>
      <c r="E5" s="409"/>
      <c r="F5" s="408"/>
      <c r="G5" s="410"/>
      <c r="H5" s="408"/>
      <c r="I5" s="408"/>
      <c r="J5" s="408"/>
      <c r="K5" s="408"/>
      <c r="L5" s="40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408"/>
      <c r="B6" s="411"/>
      <c r="C6" s="409"/>
      <c r="D6" s="408"/>
      <c r="E6" s="409"/>
      <c r="F6" s="408"/>
      <c r="G6" s="410"/>
      <c r="H6" s="408"/>
      <c r="I6" s="408"/>
      <c r="J6" s="408"/>
      <c r="K6" s="408"/>
      <c r="L6" s="40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412" t="s">
        <v>92</v>
      </c>
      <c r="B7" s="412" t="s">
        <v>92</v>
      </c>
      <c r="C7" s="412" t="s">
        <v>92</v>
      </c>
      <c r="D7" s="412" t="s">
        <v>92</v>
      </c>
      <c r="E7" s="412" t="s">
        <v>92</v>
      </c>
      <c r="F7" s="412">
        <v>1</v>
      </c>
      <c r="G7" s="412">
        <v>2</v>
      </c>
      <c r="H7" s="412">
        <v>3</v>
      </c>
      <c r="I7" s="412">
        <v>4</v>
      </c>
      <c r="J7" s="412">
        <v>5</v>
      </c>
      <c r="K7" s="412">
        <v>6</v>
      </c>
      <c r="L7" s="412">
        <v>7</v>
      </c>
      <c r="M7" s="307"/>
      <c r="N7" s="31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400" customFormat="1" customHeight="1" spans="1:251">
      <c r="A8" s="283"/>
      <c r="B8" s="283"/>
      <c r="C8" s="283"/>
      <c r="D8" s="283"/>
      <c r="E8" s="283" t="s">
        <v>80</v>
      </c>
      <c r="F8" s="284">
        <f>SUM(F9+F11+F13+F15+F17)</f>
        <v>2998788.12</v>
      </c>
      <c r="G8" s="284">
        <f t="shared" ref="G8:L8" si="0">SUM(G9+G11+G13+G15+G17)</f>
        <v>2225798.12</v>
      </c>
      <c r="H8" s="284">
        <f t="shared" si="0"/>
        <v>123000</v>
      </c>
      <c r="I8" s="284">
        <f t="shared" si="0"/>
        <v>87000</v>
      </c>
      <c r="J8" s="284">
        <f t="shared" si="0"/>
        <v>0</v>
      </c>
      <c r="K8" s="284">
        <f t="shared" si="0"/>
        <v>0</v>
      </c>
      <c r="L8" s="284">
        <f t="shared" si="0"/>
        <v>562990</v>
      </c>
      <c r="M8" s="292"/>
      <c r="N8" s="305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14"/>
      <c r="BP8" s="414"/>
      <c r="BQ8" s="414"/>
      <c r="BR8" s="414"/>
      <c r="BS8" s="414"/>
      <c r="BT8" s="414"/>
      <c r="BU8" s="414"/>
      <c r="BV8" s="414"/>
      <c r="BW8" s="414"/>
      <c r="BX8" s="414"/>
      <c r="BY8" s="414"/>
      <c r="BZ8" s="414"/>
      <c r="CA8" s="414"/>
      <c r="CB8" s="414"/>
      <c r="CC8" s="414"/>
      <c r="CD8" s="414"/>
      <c r="CE8" s="414"/>
      <c r="CF8" s="414"/>
      <c r="CG8" s="414"/>
      <c r="CH8" s="414"/>
      <c r="CI8" s="414"/>
      <c r="CJ8" s="414"/>
      <c r="CK8" s="414"/>
      <c r="CL8" s="414"/>
      <c r="CM8" s="414"/>
      <c r="CN8" s="414"/>
      <c r="CO8" s="414"/>
      <c r="CP8" s="414"/>
      <c r="CQ8" s="414"/>
      <c r="CR8" s="414"/>
      <c r="CS8" s="414"/>
      <c r="CT8" s="414"/>
      <c r="CU8" s="414"/>
      <c r="CV8" s="414"/>
      <c r="CW8" s="414"/>
      <c r="CX8" s="414"/>
      <c r="CY8" s="414"/>
      <c r="CZ8" s="414"/>
      <c r="DA8" s="414"/>
      <c r="DB8" s="414"/>
      <c r="DC8" s="414"/>
      <c r="DD8" s="414"/>
      <c r="DE8" s="414"/>
      <c r="DF8" s="414"/>
      <c r="DG8" s="414"/>
      <c r="DH8" s="414"/>
      <c r="DI8" s="414"/>
      <c r="DJ8" s="414"/>
      <c r="DK8" s="414"/>
      <c r="DL8" s="414"/>
      <c r="DM8" s="414"/>
      <c r="DN8" s="414"/>
      <c r="DO8" s="414"/>
      <c r="DP8" s="414"/>
      <c r="DQ8" s="414"/>
      <c r="DR8" s="414"/>
      <c r="DS8" s="414"/>
      <c r="DT8" s="414"/>
      <c r="DU8" s="414"/>
      <c r="DV8" s="414"/>
      <c r="DW8" s="414"/>
      <c r="DX8" s="414"/>
      <c r="DY8" s="414"/>
      <c r="DZ8" s="414"/>
      <c r="EA8" s="414"/>
      <c r="EB8" s="414"/>
      <c r="EC8" s="414"/>
      <c r="ED8" s="414"/>
      <c r="EE8" s="414"/>
      <c r="EF8" s="414"/>
      <c r="EG8" s="414"/>
      <c r="EH8" s="414"/>
      <c r="EI8" s="414"/>
      <c r="EJ8" s="414"/>
      <c r="EK8" s="414"/>
      <c r="EL8" s="414"/>
      <c r="EM8" s="414"/>
      <c r="EN8" s="414"/>
      <c r="EO8" s="414"/>
      <c r="EP8" s="414"/>
      <c r="EQ8" s="414"/>
      <c r="ER8" s="414"/>
      <c r="ES8" s="414"/>
      <c r="ET8" s="414"/>
      <c r="EU8" s="414"/>
      <c r="EV8" s="414"/>
      <c r="EW8" s="414"/>
      <c r="EX8" s="414"/>
      <c r="EY8" s="414"/>
      <c r="EZ8" s="414"/>
      <c r="FA8" s="414"/>
      <c r="FB8" s="414"/>
      <c r="FC8" s="414"/>
      <c r="FD8" s="414"/>
      <c r="FE8" s="414"/>
      <c r="FF8" s="414"/>
      <c r="FG8" s="414"/>
      <c r="FH8" s="414"/>
      <c r="FI8" s="414"/>
      <c r="FJ8" s="414"/>
      <c r="FK8" s="414"/>
      <c r="FL8" s="414"/>
      <c r="FM8" s="414"/>
      <c r="FN8" s="414"/>
      <c r="FO8" s="414"/>
      <c r="FP8" s="414"/>
      <c r="FQ8" s="414"/>
      <c r="FR8" s="414"/>
      <c r="FS8" s="414"/>
      <c r="FT8" s="414"/>
      <c r="FU8" s="414"/>
      <c r="FV8" s="414"/>
      <c r="FW8" s="414"/>
      <c r="FX8" s="414"/>
      <c r="FY8" s="414"/>
      <c r="FZ8" s="414"/>
      <c r="GA8" s="414"/>
      <c r="GB8" s="414"/>
      <c r="GC8" s="414"/>
      <c r="GD8" s="414"/>
      <c r="GE8" s="414"/>
      <c r="GF8" s="414"/>
      <c r="GG8" s="414"/>
      <c r="GH8" s="414"/>
      <c r="GI8" s="414"/>
      <c r="GJ8" s="414"/>
      <c r="GK8" s="414"/>
      <c r="GL8" s="414"/>
      <c r="GM8" s="414"/>
      <c r="GN8" s="414"/>
      <c r="GO8" s="414"/>
      <c r="GP8" s="414"/>
      <c r="GQ8" s="414"/>
      <c r="GR8" s="414"/>
      <c r="GS8" s="414"/>
      <c r="GT8" s="414"/>
      <c r="GU8" s="414"/>
      <c r="GV8" s="414"/>
      <c r="GW8" s="414"/>
      <c r="GX8" s="414"/>
      <c r="GY8" s="414"/>
      <c r="GZ8" s="414"/>
      <c r="HA8" s="414"/>
      <c r="HB8" s="414"/>
      <c r="HC8" s="414"/>
      <c r="HD8" s="414"/>
      <c r="HE8" s="414"/>
      <c r="HF8" s="414"/>
      <c r="HG8" s="414"/>
      <c r="HH8" s="414"/>
      <c r="HI8" s="414"/>
      <c r="HJ8" s="414"/>
      <c r="HK8" s="414"/>
      <c r="HL8" s="414"/>
      <c r="HM8" s="414"/>
      <c r="HN8" s="414"/>
      <c r="HO8" s="414"/>
      <c r="HP8" s="414"/>
      <c r="HQ8" s="414"/>
      <c r="HR8" s="414"/>
      <c r="HS8" s="414"/>
      <c r="HT8" s="414"/>
      <c r="HU8" s="414"/>
      <c r="HV8" s="414"/>
      <c r="HW8" s="414"/>
      <c r="HX8" s="414"/>
      <c r="HY8" s="414"/>
      <c r="HZ8" s="414"/>
      <c r="IA8" s="414"/>
      <c r="IB8" s="414"/>
      <c r="IC8" s="414"/>
      <c r="ID8" s="414"/>
      <c r="IE8" s="414"/>
      <c r="IF8" s="414"/>
      <c r="IG8" s="414"/>
      <c r="IH8" s="414"/>
      <c r="II8" s="414"/>
      <c r="IJ8" s="414"/>
      <c r="IK8" s="414"/>
      <c r="IL8" s="414"/>
      <c r="IM8" s="414"/>
      <c r="IN8" s="414"/>
      <c r="IO8" s="414"/>
      <c r="IP8" s="414"/>
      <c r="IQ8" s="414"/>
    </row>
    <row r="9" s="401" customFormat="1" ht="23.25" customHeight="1" spans="1:251">
      <c r="A9" s="286"/>
      <c r="B9" s="286"/>
      <c r="C9" s="286"/>
      <c r="D9" s="287">
        <v>603001</v>
      </c>
      <c r="E9" s="280" t="s">
        <v>94</v>
      </c>
      <c r="F9" s="288">
        <v>2792788.12</v>
      </c>
      <c r="G9" s="288">
        <v>2105798.12</v>
      </c>
      <c r="H9" s="288">
        <v>100000</v>
      </c>
      <c r="I9" s="288">
        <v>50000</v>
      </c>
      <c r="J9" s="288"/>
      <c r="K9" s="288"/>
      <c r="L9" s="288">
        <f>F9-G9-H9-I9</f>
        <v>536990</v>
      </c>
      <c r="M9" s="307"/>
      <c r="N9" s="308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/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/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7"/>
      <c r="EP9" s="307"/>
      <c r="EQ9" s="307"/>
      <c r="ER9" s="307"/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/>
      <c r="FL9" s="307"/>
      <c r="FM9" s="307"/>
      <c r="FN9" s="307"/>
      <c r="FO9" s="307"/>
      <c r="FP9" s="307"/>
      <c r="FQ9" s="307"/>
      <c r="FR9" s="307"/>
      <c r="FS9" s="307"/>
      <c r="FT9" s="307"/>
      <c r="FU9" s="307"/>
      <c r="FV9" s="307"/>
      <c r="FW9" s="307"/>
      <c r="FX9" s="307"/>
      <c r="FY9" s="307"/>
      <c r="FZ9" s="307"/>
      <c r="GA9" s="307"/>
      <c r="GB9" s="307"/>
      <c r="GC9" s="307"/>
      <c r="GD9" s="307"/>
      <c r="GE9" s="307"/>
      <c r="GF9" s="307"/>
      <c r="GG9" s="307"/>
      <c r="GH9" s="307"/>
      <c r="GI9" s="307"/>
      <c r="GJ9" s="307"/>
      <c r="GK9" s="307"/>
      <c r="GL9" s="307"/>
      <c r="GM9" s="307"/>
      <c r="GN9" s="307"/>
      <c r="GO9" s="307"/>
      <c r="GP9" s="307"/>
      <c r="GQ9" s="307"/>
      <c r="GR9" s="307"/>
      <c r="GS9" s="307"/>
      <c r="GT9" s="307"/>
      <c r="GU9" s="307"/>
      <c r="GV9" s="307"/>
      <c r="GW9" s="307"/>
      <c r="GX9" s="307"/>
      <c r="GY9" s="307"/>
      <c r="GZ9" s="307"/>
      <c r="HA9" s="307"/>
      <c r="HB9" s="307"/>
      <c r="HC9" s="307"/>
      <c r="HD9" s="307"/>
      <c r="HE9" s="307"/>
      <c r="HF9" s="307"/>
      <c r="HG9" s="307"/>
      <c r="HH9" s="307"/>
      <c r="HI9" s="307"/>
      <c r="HJ9" s="307"/>
      <c r="HK9" s="307"/>
      <c r="HL9" s="307"/>
      <c r="HM9" s="307"/>
      <c r="HN9" s="307"/>
      <c r="HO9" s="307"/>
      <c r="HP9" s="307"/>
      <c r="HQ9" s="307"/>
      <c r="HR9" s="307"/>
      <c r="HS9" s="307"/>
      <c r="HT9" s="307"/>
      <c r="HU9" s="307"/>
      <c r="HV9" s="307"/>
      <c r="HW9" s="307"/>
      <c r="HX9" s="307"/>
      <c r="HY9" s="307"/>
      <c r="HZ9" s="307"/>
      <c r="IA9" s="307"/>
      <c r="IB9" s="307"/>
      <c r="IC9" s="307"/>
      <c r="ID9" s="307"/>
      <c r="IE9" s="307"/>
      <c r="IF9" s="307"/>
      <c r="IG9" s="307"/>
      <c r="IH9" s="307"/>
      <c r="II9" s="307"/>
      <c r="IJ9" s="307"/>
      <c r="IK9" s="307"/>
      <c r="IL9" s="307"/>
      <c r="IM9" s="312"/>
      <c r="IN9" s="312"/>
      <c r="IO9" s="312"/>
      <c r="IP9" s="312"/>
      <c r="IQ9" s="312"/>
    </row>
    <row r="10" s="401" customFormat="1" ht="23.25" customHeight="1" spans="1:251">
      <c r="A10" s="286" t="s">
        <v>111</v>
      </c>
      <c r="B10" s="286" t="s">
        <v>112</v>
      </c>
      <c r="C10" s="286" t="s">
        <v>113</v>
      </c>
      <c r="D10" s="287">
        <v>603001</v>
      </c>
      <c r="E10" s="280" t="s">
        <v>115</v>
      </c>
      <c r="F10" s="288">
        <v>2792788.12</v>
      </c>
      <c r="G10" s="288">
        <v>2105798.12</v>
      </c>
      <c r="H10" s="288">
        <v>100000</v>
      </c>
      <c r="I10" s="288">
        <v>50000</v>
      </c>
      <c r="J10" s="288"/>
      <c r="K10" s="288"/>
      <c r="L10" s="288">
        <f>F10-G10-H10-I10</f>
        <v>536990</v>
      </c>
      <c r="M10" s="307"/>
      <c r="N10" s="308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/>
      <c r="DO10" s="307"/>
      <c r="DP10" s="307"/>
      <c r="DQ10" s="307"/>
      <c r="DR10" s="307"/>
      <c r="DS10" s="307"/>
      <c r="DT10" s="307"/>
      <c r="DU10" s="307"/>
      <c r="DV10" s="307"/>
      <c r="DW10" s="307"/>
      <c r="DX10" s="307"/>
      <c r="DY10" s="307"/>
      <c r="DZ10" s="307"/>
      <c r="EA10" s="307"/>
      <c r="EB10" s="307"/>
      <c r="EC10" s="307"/>
      <c r="ED10" s="307"/>
      <c r="EE10" s="307"/>
      <c r="EF10" s="307"/>
      <c r="EG10" s="307"/>
      <c r="EH10" s="307"/>
      <c r="EI10" s="307"/>
      <c r="EJ10" s="307"/>
      <c r="EK10" s="307"/>
      <c r="EL10" s="307"/>
      <c r="EM10" s="307"/>
      <c r="EN10" s="307"/>
      <c r="EO10" s="307"/>
      <c r="EP10" s="307"/>
      <c r="EQ10" s="307"/>
      <c r="ER10" s="307"/>
      <c r="ES10" s="307"/>
      <c r="ET10" s="307"/>
      <c r="EU10" s="307"/>
      <c r="EV10" s="307"/>
      <c r="EW10" s="307"/>
      <c r="EX10" s="30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/>
      <c r="FL10" s="307"/>
      <c r="FM10" s="307"/>
      <c r="FN10" s="307"/>
      <c r="FO10" s="307"/>
      <c r="FP10" s="307"/>
      <c r="FQ10" s="307"/>
      <c r="FR10" s="307"/>
      <c r="FS10" s="307"/>
      <c r="FT10" s="307"/>
      <c r="FU10" s="307"/>
      <c r="FV10" s="307"/>
      <c r="FW10" s="307"/>
      <c r="FX10" s="307"/>
      <c r="FY10" s="307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7"/>
      <c r="IB10" s="307"/>
      <c r="IC10" s="307"/>
      <c r="ID10" s="307"/>
      <c r="IE10" s="307"/>
      <c r="IF10" s="307"/>
      <c r="IG10" s="307"/>
      <c r="IH10" s="307"/>
      <c r="II10" s="307"/>
      <c r="IJ10" s="307"/>
      <c r="IK10" s="307"/>
      <c r="IL10" s="307"/>
      <c r="IM10" s="312"/>
      <c r="IN10" s="312"/>
      <c r="IO10" s="312"/>
      <c r="IP10" s="312"/>
      <c r="IQ10" s="312"/>
    </row>
    <row r="11" ht="27.75" customHeight="1" spans="1:251">
      <c r="A11" s="286"/>
      <c r="B11" s="286"/>
      <c r="C11" s="286"/>
      <c r="D11" s="287">
        <v>603002</v>
      </c>
      <c r="E11" s="287" t="s">
        <v>96</v>
      </c>
      <c r="F11" s="288">
        <v>33000</v>
      </c>
      <c r="G11" s="288">
        <v>20000</v>
      </c>
      <c r="H11" s="288"/>
      <c r="I11" s="288">
        <v>10000</v>
      </c>
      <c r="J11" s="288"/>
      <c r="K11" s="288"/>
      <c r="L11" s="288">
        <v>3000</v>
      </c>
      <c r="M11" s="30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27.75" customHeight="1" spans="1:251">
      <c r="A12" s="286" t="s">
        <v>111</v>
      </c>
      <c r="B12" s="286" t="s">
        <v>112</v>
      </c>
      <c r="C12" s="286" t="s">
        <v>233</v>
      </c>
      <c r="D12" s="287">
        <v>603002</v>
      </c>
      <c r="E12" s="287" t="s">
        <v>131</v>
      </c>
      <c r="F12" s="288">
        <v>33000</v>
      </c>
      <c r="G12" s="288">
        <v>20000</v>
      </c>
      <c r="H12" s="288"/>
      <c r="I12" s="288">
        <v>10000</v>
      </c>
      <c r="J12" s="288"/>
      <c r="K12" s="288"/>
      <c r="L12" s="288">
        <v>3000</v>
      </c>
      <c r="M12" s="30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286"/>
      <c r="B13" s="286"/>
      <c r="C13" s="286"/>
      <c r="D13" s="287">
        <v>603003</v>
      </c>
      <c r="E13" s="287" t="s">
        <v>98</v>
      </c>
      <c r="F13" s="288">
        <v>148000</v>
      </c>
      <c r="G13" s="288">
        <v>100000</v>
      </c>
      <c r="H13" s="288"/>
      <c r="I13" s="288">
        <v>27000</v>
      </c>
      <c r="J13" s="288"/>
      <c r="K13" s="288"/>
      <c r="L13" s="288">
        <v>21000</v>
      </c>
      <c r="M13" s="30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286" t="s">
        <v>111</v>
      </c>
      <c r="B14" s="286" t="s">
        <v>112</v>
      </c>
      <c r="C14" s="286" t="s">
        <v>233</v>
      </c>
      <c r="D14" s="287">
        <v>603003</v>
      </c>
      <c r="E14" s="287" t="s">
        <v>131</v>
      </c>
      <c r="F14" s="288">
        <v>148000</v>
      </c>
      <c r="G14" s="288">
        <v>100000</v>
      </c>
      <c r="H14" s="288"/>
      <c r="I14" s="288">
        <v>27000</v>
      </c>
      <c r="J14" s="288"/>
      <c r="K14" s="288"/>
      <c r="L14" s="288">
        <v>21000</v>
      </c>
      <c r="M14" s="30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 s="286"/>
      <c r="B15" s="286"/>
      <c r="C15" s="286"/>
      <c r="D15" s="287">
        <v>603004</v>
      </c>
      <c r="E15" s="287" t="s">
        <v>100</v>
      </c>
      <c r="F15" s="288">
        <v>10000</v>
      </c>
      <c r="G15" s="288"/>
      <c r="H15" s="288">
        <v>10000</v>
      </c>
      <c r="I15" s="288"/>
      <c r="J15" s="288"/>
      <c r="K15" s="288"/>
      <c r="L15" s="288"/>
      <c r="M15" s="31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 s="286" t="s">
        <v>111</v>
      </c>
      <c r="B16" s="286" t="s">
        <v>112</v>
      </c>
      <c r="C16" s="286" t="s">
        <v>233</v>
      </c>
      <c r="D16" s="287">
        <v>603004</v>
      </c>
      <c r="E16" s="287" t="s">
        <v>131</v>
      </c>
      <c r="F16" s="288">
        <v>10000</v>
      </c>
      <c r="G16" s="288"/>
      <c r="H16" s="288">
        <v>10000</v>
      </c>
      <c r="I16" s="288"/>
      <c r="J16" s="288"/>
      <c r="K16" s="288"/>
      <c r="L16" s="288"/>
      <c r="M16" s="31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 s="286"/>
      <c r="B17" s="286"/>
      <c r="C17" s="286"/>
      <c r="D17" s="287">
        <v>603005</v>
      </c>
      <c r="E17" s="287" t="s">
        <v>102</v>
      </c>
      <c r="F17" s="288">
        <v>15000</v>
      </c>
      <c r="G17" s="288"/>
      <c r="H17" s="288">
        <v>13000</v>
      </c>
      <c r="I17" s="288"/>
      <c r="J17" s="288"/>
      <c r="K17" s="288"/>
      <c r="L17" s="288">
        <v>2000</v>
      </c>
      <c r="M17" s="31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 s="286" t="s">
        <v>111</v>
      </c>
      <c r="B18" s="286" t="s">
        <v>112</v>
      </c>
      <c r="C18" s="286" t="s">
        <v>233</v>
      </c>
      <c r="D18" s="287">
        <v>603005</v>
      </c>
      <c r="E18" s="287" t="s">
        <v>131</v>
      </c>
      <c r="F18" s="288">
        <v>15000</v>
      </c>
      <c r="G18" s="288"/>
      <c r="H18" s="288">
        <v>13000</v>
      </c>
      <c r="I18" s="288"/>
      <c r="J18" s="288"/>
      <c r="K18" s="288"/>
      <c r="L18" s="288">
        <v>2000</v>
      </c>
      <c r="M18" s="31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31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31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31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31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31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310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310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31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IV17"/>
    </sheetView>
  </sheetViews>
  <sheetFormatPr defaultColWidth="9" defaultRowHeight="14.25"/>
  <cols>
    <col min="1" max="3" width="5.875" customWidth="1"/>
    <col min="5" max="5" width="14.875" customWidth="1"/>
    <col min="6" max="6" width="12.875" customWidth="1"/>
    <col min="7" max="7" width="10.25" customWidth="1"/>
    <col min="10" max="10" width="13.875" customWidth="1"/>
    <col min="11" max="11" width="10.25" customWidth="1"/>
  </cols>
  <sheetData>
    <row r="1" customHeight="1" spans="11:11">
      <c r="K1" t="s">
        <v>251</v>
      </c>
    </row>
    <row r="2" ht="27" customHeight="1" spans="1:11">
      <c r="A2" s="125" t="s">
        <v>252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customHeight="1" spans="10:11">
      <c r="J3" s="290" t="s">
        <v>77</v>
      </c>
      <c r="K3" s="290"/>
    </row>
    <row r="4" ht="33" customHeight="1" spans="1:11">
      <c r="A4" s="282" t="s">
        <v>105</v>
      </c>
      <c r="B4" s="282"/>
      <c r="C4" s="282"/>
      <c r="D4" s="130" t="s">
        <v>236</v>
      </c>
      <c r="E4" s="130" t="s">
        <v>177</v>
      </c>
      <c r="F4" s="130" t="s">
        <v>146</v>
      </c>
      <c r="G4" s="130"/>
      <c r="H4" s="130"/>
      <c r="I4" s="130"/>
      <c r="J4" s="130"/>
      <c r="K4" s="130"/>
    </row>
    <row r="5" customHeight="1" spans="1:11">
      <c r="A5" s="130" t="s">
        <v>108</v>
      </c>
      <c r="B5" s="130" t="s">
        <v>109</v>
      </c>
      <c r="C5" s="130" t="s">
        <v>110</v>
      </c>
      <c r="D5" s="130"/>
      <c r="E5" s="130"/>
      <c r="F5" s="130" t="s">
        <v>89</v>
      </c>
      <c r="G5" s="130" t="s">
        <v>253</v>
      </c>
      <c r="H5" s="130" t="s">
        <v>250</v>
      </c>
      <c r="I5" s="130" t="s">
        <v>254</v>
      </c>
      <c r="J5" s="130" t="s">
        <v>255</v>
      </c>
      <c r="K5" s="130" t="s">
        <v>256</v>
      </c>
    </row>
    <row r="6" ht="32.25" customHeight="1" spans="1:1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="123" customFormat="1" ht="24.95" customHeight="1" spans="1:11">
      <c r="A7" s="283"/>
      <c r="B7" s="283"/>
      <c r="C7" s="283"/>
      <c r="D7" s="283"/>
      <c r="E7" s="283"/>
      <c r="F7" s="284">
        <f>SUM(F8+F10+F12+F14+F16)</f>
        <v>2998788.12</v>
      </c>
      <c r="G7" s="285">
        <v>300000</v>
      </c>
      <c r="H7" s="285"/>
      <c r="I7" s="285"/>
      <c r="J7" s="288">
        <v>2348798.12</v>
      </c>
      <c r="K7" s="285">
        <f>F7-G7-J7</f>
        <v>349990</v>
      </c>
    </row>
    <row r="8" ht="24.95" customHeight="1" spans="1:11">
      <c r="A8" s="286"/>
      <c r="B8" s="286"/>
      <c r="C8" s="286"/>
      <c r="D8" s="287">
        <v>603001</v>
      </c>
      <c r="E8" s="280" t="s">
        <v>94</v>
      </c>
      <c r="F8" s="288">
        <v>2792788.12</v>
      </c>
      <c r="G8" s="288">
        <v>300000</v>
      </c>
      <c r="H8" s="289"/>
      <c r="I8" s="289"/>
      <c r="J8" s="288">
        <v>2205798.12</v>
      </c>
      <c r="K8" s="285">
        <f>F8-G8-J8</f>
        <v>286990</v>
      </c>
    </row>
    <row r="9" ht="24.95" customHeight="1" spans="1:11">
      <c r="A9" s="286" t="s">
        <v>111</v>
      </c>
      <c r="B9" s="286" t="s">
        <v>112</v>
      </c>
      <c r="C9" s="286" t="s">
        <v>113</v>
      </c>
      <c r="D9" s="287">
        <v>603001</v>
      </c>
      <c r="E9" s="280" t="s">
        <v>115</v>
      </c>
      <c r="F9" s="288">
        <v>2792788.12</v>
      </c>
      <c r="G9" s="288">
        <v>300000</v>
      </c>
      <c r="H9" s="289"/>
      <c r="I9" s="289"/>
      <c r="J9" s="288">
        <v>2205798.12</v>
      </c>
      <c r="K9" s="285">
        <f>F9-G9-J9</f>
        <v>286990</v>
      </c>
    </row>
    <row r="10" ht="24.95" customHeight="1" spans="1:11">
      <c r="A10" s="286"/>
      <c r="B10" s="286"/>
      <c r="C10" s="286"/>
      <c r="D10" s="287">
        <v>603002</v>
      </c>
      <c r="E10" s="287" t="s">
        <v>96</v>
      </c>
      <c r="F10" s="288">
        <v>33000</v>
      </c>
      <c r="G10" s="289"/>
      <c r="H10" s="289"/>
      <c r="I10" s="289"/>
      <c r="J10" s="288">
        <v>20000</v>
      </c>
      <c r="K10" s="285">
        <f t="shared" ref="K10:K17" si="0">F10-J10</f>
        <v>13000</v>
      </c>
    </row>
    <row r="11" ht="24.95" customHeight="1" spans="1:11">
      <c r="A11" s="286" t="s">
        <v>111</v>
      </c>
      <c r="B11" s="286" t="s">
        <v>112</v>
      </c>
      <c r="C11" s="286" t="s">
        <v>233</v>
      </c>
      <c r="D11" s="287">
        <v>603002</v>
      </c>
      <c r="E11" s="287" t="s">
        <v>131</v>
      </c>
      <c r="F11" s="288">
        <v>33000</v>
      </c>
      <c r="G11" s="289"/>
      <c r="H11" s="289"/>
      <c r="I11" s="289"/>
      <c r="J11" s="288">
        <v>20000</v>
      </c>
      <c r="K11" s="285">
        <f t="shared" si="0"/>
        <v>13000</v>
      </c>
    </row>
    <row r="12" ht="24.95" customHeight="1" spans="1:11">
      <c r="A12" s="286"/>
      <c r="B12" s="286"/>
      <c r="C12" s="286"/>
      <c r="D12" s="287">
        <v>603003</v>
      </c>
      <c r="E12" s="287" t="s">
        <v>98</v>
      </c>
      <c r="F12" s="288">
        <v>148000</v>
      </c>
      <c r="G12" s="289"/>
      <c r="H12" s="289"/>
      <c r="I12" s="289"/>
      <c r="J12" s="288">
        <v>100000</v>
      </c>
      <c r="K12" s="285">
        <f t="shared" si="0"/>
        <v>48000</v>
      </c>
    </row>
    <row r="13" ht="24.95" customHeight="1" spans="1:11">
      <c r="A13" s="286" t="s">
        <v>111</v>
      </c>
      <c r="B13" s="286" t="s">
        <v>112</v>
      </c>
      <c r="C13" s="286" t="s">
        <v>233</v>
      </c>
      <c r="D13" s="287">
        <v>603003</v>
      </c>
      <c r="E13" s="287" t="s">
        <v>131</v>
      </c>
      <c r="F13" s="288">
        <v>148000</v>
      </c>
      <c r="G13" s="289"/>
      <c r="H13" s="289"/>
      <c r="I13" s="289"/>
      <c r="J13" s="288">
        <v>100000</v>
      </c>
      <c r="K13" s="285">
        <f t="shared" si="0"/>
        <v>48000</v>
      </c>
    </row>
    <row r="14" ht="24.95" customHeight="1" spans="1:11">
      <c r="A14" s="286"/>
      <c r="B14" s="286"/>
      <c r="C14" s="286"/>
      <c r="D14" s="287">
        <v>603004</v>
      </c>
      <c r="E14" s="287" t="s">
        <v>100</v>
      </c>
      <c r="F14" s="288">
        <v>10000</v>
      </c>
      <c r="G14" s="289"/>
      <c r="H14" s="289"/>
      <c r="I14" s="289"/>
      <c r="J14" s="288">
        <v>10000</v>
      </c>
      <c r="K14" s="285">
        <f t="shared" si="0"/>
        <v>0</v>
      </c>
    </row>
    <row r="15" ht="24.95" customHeight="1" spans="1:11">
      <c r="A15" s="286" t="s">
        <v>111</v>
      </c>
      <c r="B15" s="286" t="s">
        <v>112</v>
      </c>
      <c r="C15" s="286" t="s">
        <v>233</v>
      </c>
      <c r="D15" s="287">
        <v>603004</v>
      </c>
      <c r="E15" s="287" t="s">
        <v>131</v>
      </c>
      <c r="F15" s="288">
        <v>10000</v>
      </c>
      <c r="G15" s="289"/>
      <c r="H15" s="289"/>
      <c r="I15" s="289"/>
      <c r="J15" s="288">
        <v>10000</v>
      </c>
      <c r="K15" s="285">
        <f t="shared" si="0"/>
        <v>0</v>
      </c>
    </row>
    <row r="16" ht="24.95" customHeight="1" spans="1:11">
      <c r="A16" s="286"/>
      <c r="B16" s="286"/>
      <c r="C16" s="286"/>
      <c r="D16" s="287">
        <v>603005</v>
      </c>
      <c r="E16" s="287" t="s">
        <v>102</v>
      </c>
      <c r="F16" s="288">
        <v>15000</v>
      </c>
      <c r="G16" s="289"/>
      <c r="H16" s="289"/>
      <c r="I16" s="289"/>
      <c r="J16" s="288">
        <v>13000</v>
      </c>
      <c r="K16" s="285">
        <f t="shared" si="0"/>
        <v>2000</v>
      </c>
    </row>
    <row r="17" ht="24.95" customHeight="1" spans="1:11">
      <c r="A17" s="286" t="s">
        <v>111</v>
      </c>
      <c r="B17" s="286" t="s">
        <v>112</v>
      </c>
      <c r="C17" s="286" t="s">
        <v>233</v>
      </c>
      <c r="D17" s="287">
        <v>603005</v>
      </c>
      <c r="E17" s="287" t="s">
        <v>131</v>
      </c>
      <c r="F17" s="288">
        <v>15000</v>
      </c>
      <c r="G17" s="289"/>
      <c r="H17" s="289"/>
      <c r="I17" s="289"/>
      <c r="J17" s="288">
        <v>13000</v>
      </c>
      <c r="K17" s="285">
        <f t="shared" si="0"/>
        <v>2000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B26" sqref="B26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81"/>
      <c r="B1" s="382"/>
      <c r="C1" s="382"/>
      <c r="D1" s="382"/>
      <c r="E1" s="382"/>
      <c r="F1" s="383" t="s">
        <v>257</v>
      </c>
    </row>
    <row r="2" ht="24" customHeight="1" spans="1:6">
      <c r="A2" s="384" t="s">
        <v>258</v>
      </c>
      <c r="B2" s="384"/>
      <c r="C2" s="384"/>
      <c r="D2" s="384"/>
      <c r="E2" s="384"/>
      <c r="F2" s="384"/>
    </row>
    <row r="3" customHeight="1" spans="1:6">
      <c r="A3" s="385"/>
      <c r="B3" s="385"/>
      <c r="C3" s="385"/>
      <c r="D3" s="386"/>
      <c r="E3" s="386"/>
      <c r="F3" s="387" t="s">
        <v>2</v>
      </c>
    </row>
    <row r="4" ht="17.25" customHeight="1" spans="1:6">
      <c r="A4" s="388" t="s">
        <v>3</v>
      </c>
      <c r="B4" s="388"/>
      <c r="C4" s="388" t="s">
        <v>4</v>
      </c>
      <c r="D4" s="388"/>
      <c r="E4" s="388"/>
      <c r="F4" s="388"/>
    </row>
    <row r="5" ht="17.25" customHeight="1" spans="1:6">
      <c r="A5" s="389" t="s">
        <v>5</v>
      </c>
      <c r="B5" s="389" t="s">
        <v>6</v>
      </c>
      <c r="C5" s="390" t="s">
        <v>5</v>
      </c>
      <c r="D5" s="389" t="s">
        <v>80</v>
      </c>
      <c r="E5" s="390" t="s">
        <v>259</v>
      </c>
      <c r="F5" s="389" t="s">
        <v>260</v>
      </c>
    </row>
    <row r="6" s="123" customFormat="1" ht="15" customHeight="1" spans="1:6">
      <c r="A6" s="391" t="s">
        <v>261</v>
      </c>
      <c r="B6" s="392">
        <v>20266718.52</v>
      </c>
      <c r="C6" s="391" t="s">
        <v>11</v>
      </c>
      <c r="D6" s="392">
        <v>10640718.52</v>
      </c>
      <c r="E6" s="392">
        <v>20266718.52</v>
      </c>
      <c r="F6" s="393"/>
    </row>
    <row r="7" s="123" customFormat="1" ht="15" customHeight="1" spans="1:6">
      <c r="A7" s="391" t="s">
        <v>262</v>
      </c>
      <c r="B7" s="392">
        <v>20266718.52</v>
      </c>
      <c r="C7" s="394" t="s">
        <v>15</v>
      </c>
      <c r="D7" s="392"/>
      <c r="E7" s="393"/>
      <c r="F7" s="393"/>
    </row>
    <row r="8" s="123" customFormat="1" ht="15" customHeight="1" spans="1:6">
      <c r="A8" s="391" t="s">
        <v>18</v>
      </c>
      <c r="B8" s="392"/>
      <c r="C8" s="391" t="s">
        <v>19</v>
      </c>
      <c r="D8" s="392">
        <v>168000</v>
      </c>
      <c r="E8" s="393"/>
      <c r="F8" s="393"/>
    </row>
    <row r="9" s="123" customFormat="1" ht="15" customHeight="1" spans="1:6">
      <c r="A9" s="391" t="s">
        <v>263</v>
      </c>
      <c r="B9" s="395"/>
      <c r="C9" s="391" t="s">
        <v>23</v>
      </c>
      <c r="D9" s="392">
        <v>68000</v>
      </c>
      <c r="E9" s="393"/>
      <c r="F9" s="393"/>
    </row>
    <row r="10" s="123" customFormat="1" ht="15" customHeight="1" spans="1:6">
      <c r="A10" s="391"/>
      <c r="B10" s="395"/>
      <c r="C10" s="391" t="s">
        <v>27</v>
      </c>
      <c r="D10" s="392"/>
      <c r="E10" s="393"/>
      <c r="F10" s="393"/>
    </row>
    <row r="11" s="123" customFormat="1" ht="15" customHeight="1" spans="1:6">
      <c r="A11" s="391"/>
      <c r="B11" s="395"/>
      <c r="C11" s="391" t="s">
        <v>31</v>
      </c>
      <c r="D11" s="392"/>
      <c r="E11" s="393"/>
      <c r="F11" s="393"/>
    </row>
    <row r="12" s="123" customFormat="1" ht="15" customHeight="1" spans="1:6">
      <c r="A12" s="391"/>
      <c r="B12" s="395"/>
      <c r="C12" s="391" t="s">
        <v>35</v>
      </c>
      <c r="D12" s="392">
        <v>1850000</v>
      </c>
      <c r="E12" s="393"/>
      <c r="F12" s="393"/>
    </row>
    <row r="13" s="123" customFormat="1" ht="15" customHeight="1" spans="1:6">
      <c r="A13" s="391"/>
      <c r="B13" s="395"/>
      <c r="C13" s="391" t="s">
        <v>39</v>
      </c>
      <c r="D13" s="392">
        <v>600000</v>
      </c>
      <c r="E13" s="393"/>
      <c r="F13" s="393"/>
    </row>
    <row r="14" s="123" customFormat="1" ht="15" customHeight="1" spans="1:6">
      <c r="A14" s="396"/>
      <c r="B14" s="395"/>
      <c r="C14" s="391" t="s">
        <v>43</v>
      </c>
      <c r="D14" s="392">
        <v>500000</v>
      </c>
      <c r="E14" s="393"/>
      <c r="F14" s="393"/>
    </row>
    <row r="15" s="123" customFormat="1" ht="15" customHeight="1" spans="1:6">
      <c r="A15" s="391"/>
      <c r="B15" s="395"/>
      <c r="C15" s="391" t="s">
        <v>46</v>
      </c>
      <c r="D15" s="392">
        <v>50000</v>
      </c>
      <c r="E15" s="393"/>
      <c r="F15" s="393"/>
    </row>
    <row r="16" s="123" customFormat="1" ht="15" customHeight="1" spans="1:6">
      <c r="A16" s="391"/>
      <c r="B16" s="395"/>
      <c r="C16" s="391" t="s">
        <v>49</v>
      </c>
      <c r="D16" s="392">
        <v>7100000</v>
      </c>
      <c r="E16" s="393"/>
      <c r="F16" s="393"/>
    </row>
    <row r="17" s="123" customFormat="1" ht="15" customHeight="1" spans="1:6">
      <c r="A17" s="391"/>
      <c r="B17" s="395"/>
      <c r="C17" s="391" t="s">
        <v>52</v>
      </c>
      <c r="D17" s="392">
        <v>20000</v>
      </c>
      <c r="E17" s="393"/>
      <c r="F17" s="393"/>
    </row>
    <row r="18" s="123" customFormat="1" ht="15" customHeight="1" spans="1:6">
      <c r="A18" s="391"/>
      <c r="B18" s="395"/>
      <c r="C18" s="397" t="s">
        <v>55</v>
      </c>
      <c r="D18" s="392"/>
      <c r="E18" s="393"/>
      <c r="F18" s="393"/>
    </row>
    <row r="19" s="123" customFormat="1" ht="15" customHeight="1" spans="1:6">
      <c r="A19" s="391"/>
      <c r="B19" s="395"/>
      <c r="C19" s="397" t="s">
        <v>58</v>
      </c>
      <c r="D19" s="392"/>
      <c r="E19" s="393"/>
      <c r="F19" s="393"/>
    </row>
    <row r="20" s="123" customFormat="1" ht="15" customHeight="1" spans="1:6">
      <c r="A20" s="391"/>
      <c r="B20" s="395"/>
      <c r="C20" s="397" t="s">
        <v>61</v>
      </c>
      <c r="D20" s="392"/>
      <c r="E20" s="393"/>
      <c r="F20" s="393"/>
    </row>
    <row r="21" s="123" customFormat="1" ht="15" customHeight="1" spans="1:6">
      <c r="A21" s="391"/>
      <c r="B21" s="395"/>
      <c r="C21" s="397" t="s">
        <v>64</v>
      </c>
      <c r="D21" s="392">
        <v>100000</v>
      </c>
      <c r="E21" s="393"/>
      <c r="F21" s="393"/>
    </row>
    <row r="22" s="123" customFormat="1" ht="15" customHeight="1" spans="1:6">
      <c r="A22" s="391"/>
      <c r="B22" s="395"/>
      <c r="C22" s="397" t="s">
        <v>65</v>
      </c>
      <c r="D22" s="393"/>
      <c r="E22" s="393"/>
      <c r="F22" s="393"/>
    </row>
    <row r="23" s="123" customFormat="1" ht="15" customHeight="1" spans="1:6">
      <c r="A23" s="391"/>
      <c r="B23" s="395"/>
      <c r="C23" s="397" t="s">
        <v>66</v>
      </c>
      <c r="D23" s="393"/>
      <c r="E23" s="393"/>
      <c r="F23" s="393"/>
    </row>
    <row r="24" s="123" customFormat="1" ht="15" customHeight="1" spans="1:6">
      <c r="A24" s="391"/>
      <c r="B24" s="395"/>
      <c r="C24" s="397" t="s">
        <v>67</v>
      </c>
      <c r="D24" s="393"/>
      <c r="E24" s="393"/>
      <c r="F24" s="393"/>
    </row>
    <row r="25" s="123" customFormat="1" ht="15" customHeight="1" spans="1:6">
      <c r="A25" s="391"/>
      <c r="B25" s="395"/>
      <c r="C25" s="397" t="s">
        <v>68</v>
      </c>
      <c r="D25" s="393"/>
      <c r="E25" s="393"/>
      <c r="F25" s="393"/>
    </row>
    <row r="26" s="123" customFormat="1" ht="15" customHeight="1" spans="1:6">
      <c r="A26" s="398" t="s">
        <v>69</v>
      </c>
      <c r="B26" s="392">
        <v>20266718.52</v>
      </c>
      <c r="C26" s="398" t="s">
        <v>70</v>
      </c>
      <c r="D26" s="392">
        <v>20266718.52</v>
      </c>
      <c r="E26" s="392">
        <v>20266718.52</v>
      </c>
      <c r="F26" s="393"/>
    </row>
    <row r="27" spans="1:6">
      <c r="A27" s="399"/>
      <c r="B27" s="399"/>
      <c r="C27" s="399"/>
      <c r="D27" s="399"/>
      <c r="E27" s="399"/>
      <c r="F27" s="399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59"/>
  <sheetViews>
    <sheetView showGridLines="0" showZeros="0" workbookViewId="0">
      <selection activeCell="R3" sqref="R3"/>
    </sheetView>
  </sheetViews>
  <sheetFormatPr defaultColWidth="6.875" defaultRowHeight="18.95" customHeight="1"/>
  <cols>
    <col min="1" max="1" width="5.375" style="369" customWidth="1"/>
    <col min="2" max="2" width="5.375" style="370" customWidth="1"/>
    <col min="3" max="3" width="7.625" style="371" customWidth="1"/>
    <col min="4" max="4" width="24.125" style="372" customWidth="1"/>
    <col min="5" max="5" width="13.5" style="373" customWidth="1"/>
    <col min="6" max="12" width="8.625" style="373" customWidth="1"/>
    <col min="13" max="17" width="8.625" style="86" customWidth="1"/>
    <col min="18" max="18" width="8.625" style="65" customWidth="1"/>
    <col min="19" max="246" width="8" style="86" customWidth="1"/>
    <col min="247" max="251" width="6.875" style="65" customWidth="1"/>
    <col min="252" max="16384" width="6.875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66"/>
      <c r="Q1" s="66"/>
      <c r="R1" s="66" t="s">
        <v>264</v>
      </c>
    </row>
    <row r="2" ht="23.25" customHeight="1" spans="1:18">
      <c r="A2" s="68" t="s">
        <v>265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="368" customFormat="1" ht="23.25" customHeight="1" spans="1:18">
      <c r="A3" s="374"/>
      <c r="B3" s="69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P3" s="66"/>
      <c r="Q3" s="66"/>
      <c r="R3" s="380" t="s">
        <v>77</v>
      </c>
    </row>
    <row r="4" s="368" customFormat="1" ht="23.25" customHeight="1" spans="1:18">
      <c r="A4" s="375" t="s">
        <v>137</v>
      </c>
      <c r="B4" s="375"/>
      <c r="C4" s="75" t="s">
        <v>78</v>
      </c>
      <c r="D4" s="75" t="s">
        <v>106</v>
      </c>
      <c r="E4" s="74" t="s">
        <v>266</v>
      </c>
      <c r="F4" s="376" t="s">
        <v>139</v>
      </c>
      <c r="G4" s="376"/>
      <c r="H4" s="376"/>
      <c r="I4" s="376"/>
      <c r="J4" s="376" t="s">
        <v>140</v>
      </c>
      <c r="K4" s="376"/>
      <c r="L4" s="376"/>
      <c r="M4" s="376"/>
      <c r="N4" s="376"/>
      <c r="O4" s="376"/>
      <c r="P4" s="376"/>
      <c r="Q4" s="376"/>
      <c r="R4" s="75" t="s">
        <v>143</v>
      </c>
    </row>
    <row r="5" s="368" customFormat="1" ht="23.25" customHeight="1" spans="1:18">
      <c r="A5" s="75" t="s">
        <v>108</v>
      </c>
      <c r="B5" s="75" t="s">
        <v>109</v>
      </c>
      <c r="C5" s="75"/>
      <c r="D5" s="75"/>
      <c r="E5" s="379"/>
      <c r="F5" s="75" t="s">
        <v>80</v>
      </c>
      <c r="G5" s="75" t="s">
        <v>144</v>
      </c>
      <c r="H5" s="75" t="s">
        <v>145</v>
      </c>
      <c r="I5" s="75" t="s">
        <v>146</v>
      </c>
      <c r="J5" s="75" t="s">
        <v>80</v>
      </c>
      <c r="K5" s="75" t="s">
        <v>147</v>
      </c>
      <c r="L5" s="75" t="s">
        <v>148</v>
      </c>
      <c r="M5" s="75" t="s">
        <v>149</v>
      </c>
      <c r="N5" s="75" t="s">
        <v>150</v>
      </c>
      <c r="O5" s="75" t="s">
        <v>151</v>
      </c>
      <c r="P5" s="75" t="s">
        <v>152</v>
      </c>
      <c r="Q5" s="75" t="s">
        <v>153</v>
      </c>
      <c r="R5" s="75"/>
    </row>
    <row r="6" ht="31.5" customHeight="1" spans="1:18">
      <c r="A6" s="75"/>
      <c r="B6" s="75"/>
      <c r="C6" s="75"/>
      <c r="D6" s="75"/>
      <c r="E6" s="7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ht="23.25" customHeight="1" spans="1:18">
      <c r="A7" s="377" t="s">
        <v>92</v>
      </c>
      <c r="B7" s="378" t="s">
        <v>92</v>
      </c>
      <c r="C7" s="378" t="s">
        <v>92</v>
      </c>
      <c r="D7" s="378" t="s">
        <v>92</v>
      </c>
      <c r="E7" s="378">
        <v>1</v>
      </c>
      <c r="F7" s="378">
        <v>2</v>
      </c>
      <c r="G7" s="378">
        <v>3</v>
      </c>
      <c r="H7" s="377">
        <v>4</v>
      </c>
      <c r="I7" s="78">
        <v>5</v>
      </c>
      <c r="J7" s="77">
        <v>6</v>
      </c>
      <c r="K7" s="77">
        <v>7</v>
      </c>
      <c r="L7" s="77">
        <v>8</v>
      </c>
      <c r="M7" s="78">
        <v>9</v>
      </c>
      <c r="N7" s="78">
        <v>10</v>
      </c>
      <c r="O7" s="77">
        <v>11</v>
      </c>
      <c r="P7" s="77">
        <v>12</v>
      </c>
      <c r="Q7" s="77">
        <v>13</v>
      </c>
      <c r="R7" s="160">
        <v>14</v>
      </c>
    </row>
    <row r="8" s="64" customFormat="1" ht="23.25" customHeight="1" spans="1:244">
      <c r="A8" s="79"/>
      <c r="B8" s="79"/>
      <c r="C8" s="79"/>
      <c r="D8" s="79" t="s">
        <v>80</v>
      </c>
      <c r="E8" s="153">
        <f>F8+J8+R8</f>
        <v>21096718.52</v>
      </c>
      <c r="F8" s="79">
        <f>SUM(G8:I8)</f>
        <v>14352318.52</v>
      </c>
      <c r="G8" s="79">
        <f>G31+G9+G38+G46+G53</f>
        <v>8672930.4</v>
      </c>
      <c r="H8" s="79">
        <f>H31+H9+H38+H46+H53</f>
        <v>2680600</v>
      </c>
      <c r="I8" s="137">
        <f>I31+I9+I38+I46+I53</f>
        <v>2998788.12</v>
      </c>
      <c r="J8" s="137">
        <f>J9</f>
        <v>6744400</v>
      </c>
      <c r="K8" s="137">
        <f t="shared" ref="K8:P8" si="0">K31+K9+K38+K46+K53</f>
        <v>4130000</v>
      </c>
      <c r="L8" s="137">
        <f t="shared" si="0"/>
        <v>0</v>
      </c>
      <c r="M8" s="137">
        <f t="shared" si="0"/>
        <v>0</v>
      </c>
      <c r="N8" s="137">
        <f t="shared" si="0"/>
        <v>0</v>
      </c>
      <c r="O8" s="137">
        <f t="shared" si="0"/>
        <v>0</v>
      </c>
      <c r="P8" s="137">
        <f t="shared" si="0"/>
        <v>1600000</v>
      </c>
      <c r="Q8" s="134"/>
      <c r="R8" s="134">
        <f>R9</f>
        <v>0</v>
      </c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ht="23.25" customHeight="1" spans="1:246">
      <c r="A9" s="79"/>
      <c r="B9" s="79"/>
      <c r="C9" s="79">
        <v>603001</v>
      </c>
      <c r="D9" s="84" t="s">
        <v>94</v>
      </c>
      <c r="E9" s="153">
        <f t="shared" ref="E9:E59" si="1">SUM(F9+J9)</f>
        <v>19145304.15</v>
      </c>
      <c r="F9" s="79">
        <f>SUM(F10:F30)</f>
        <v>12400904.15</v>
      </c>
      <c r="G9" s="79">
        <f t="shared" ref="G9:O9" si="2">SUM(G10:G30)</f>
        <v>7706516.03</v>
      </c>
      <c r="H9" s="79">
        <f t="shared" si="2"/>
        <v>1901600</v>
      </c>
      <c r="I9" s="137">
        <f t="shared" si="2"/>
        <v>2792788.12</v>
      </c>
      <c r="J9" s="137">
        <f t="shared" si="2"/>
        <v>6744400</v>
      </c>
      <c r="K9" s="137">
        <f t="shared" si="2"/>
        <v>4130000</v>
      </c>
      <c r="L9" s="137">
        <f t="shared" si="2"/>
        <v>0</v>
      </c>
      <c r="M9" s="137">
        <f t="shared" si="2"/>
        <v>0</v>
      </c>
      <c r="N9" s="137">
        <f t="shared" si="2"/>
        <v>0</v>
      </c>
      <c r="O9" s="137">
        <f t="shared" si="2"/>
        <v>0</v>
      </c>
      <c r="P9" s="138">
        <v>1600000</v>
      </c>
      <c r="Q9" s="134"/>
      <c r="R9" s="134">
        <f>SUM(R10:R24)</f>
        <v>0</v>
      </c>
      <c r="IK9" s="65"/>
      <c r="IL9" s="65"/>
    </row>
    <row r="10" ht="23.25" customHeight="1" spans="1:246">
      <c r="A10" s="87" t="s">
        <v>111</v>
      </c>
      <c r="B10" s="87" t="s">
        <v>112</v>
      </c>
      <c r="C10" s="87" t="s">
        <v>114</v>
      </c>
      <c r="D10" s="84" t="s">
        <v>115</v>
      </c>
      <c r="E10" s="153">
        <f t="shared" si="1"/>
        <v>2046225.93</v>
      </c>
      <c r="F10" s="84">
        <v>2046225.93</v>
      </c>
      <c r="G10" s="84">
        <v>2046225.93</v>
      </c>
      <c r="H10" s="84"/>
      <c r="I10" s="84"/>
      <c r="J10" s="84"/>
      <c r="K10" s="84"/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161"/>
      <c r="R10" s="161"/>
      <c r="IK10" s="65"/>
      <c r="IL10" s="65"/>
    </row>
    <row r="11" ht="23.25" customHeight="1" spans="1:246">
      <c r="A11" s="87" t="s">
        <v>111</v>
      </c>
      <c r="B11" s="87" t="s">
        <v>112</v>
      </c>
      <c r="C11" s="87" t="s">
        <v>114</v>
      </c>
      <c r="D11" s="84" t="s">
        <v>115</v>
      </c>
      <c r="E11" s="153">
        <f t="shared" si="1"/>
        <v>2854640</v>
      </c>
      <c r="F11" s="84">
        <v>2854640</v>
      </c>
      <c r="G11" s="84">
        <v>2854640</v>
      </c>
      <c r="H11" s="84"/>
      <c r="I11" s="84"/>
      <c r="J11" s="84"/>
      <c r="K11" s="84"/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161"/>
      <c r="R11" s="134"/>
      <c r="IK11" s="65"/>
      <c r="IL11" s="65"/>
    </row>
    <row r="12" ht="23.25" customHeight="1" spans="1:246">
      <c r="A12" s="87" t="s">
        <v>111</v>
      </c>
      <c r="B12" s="87" t="s">
        <v>112</v>
      </c>
      <c r="C12" s="87" t="s">
        <v>114</v>
      </c>
      <c r="D12" s="84" t="s">
        <v>115</v>
      </c>
      <c r="E12" s="153">
        <f t="shared" si="1"/>
        <v>24419.6</v>
      </c>
      <c r="F12" s="84">
        <v>24419.6</v>
      </c>
      <c r="G12" s="84">
        <v>24419.6</v>
      </c>
      <c r="H12" s="84"/>
      <c r="I12" s="84"/>
      <c r="J12" s="84"/>
      <c r="K12" s="84"/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134"/>
      <c r="R12" s="134"/>
      <c r="IK12" s="65"/>
      <c r="IL12" s="65"/>
    </row>
    <row r="13" ht="23.25" customHeight="1" spans="1:246">
      <c r="A13" s="87" t="s">
        <v>111</v>
      </c>
      <c r="B13" s="87" t="s">
        <v>112</v>
      </c>
      <c r="C13" s="87" t="s">
        <v>114</v>
      </c>
      <c r="D13" s="84" t="s">
        <v>115</v>
      </c>
      <c r="E13" s="153">
        <f t="shared" si="1"/>
        <v>540000</v>
      </c>
      <c r="F13" s="84">
        <v>540000</v>
      </c>
      <c r="G13" s="84">
        <v>540000</v>
      </c>
      <c r="H13" s="84"/>
      <c r="I13" s="84"/>
      <c r="J13" s="84"/>
      <c r="K13" s="84"/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134"/>
      <c r="R13" s="134"/>
      <c r="IK13" s="65"/>
      <c r="IL13" s="65"/>
    </row>
    <row r="14" ht="23.25" customHeight="1" spans="1:246">
      <c r="A14" s="87" t="s">
        <v>111</v>
      </c>
      <c r="B14" s="87" t="s">
        <v>112</v>
      </c>
      <c r="C14" s="87" t="s">
        <v>114</v>
      </c>
      <c r="D14" s="84" t="s">
        <v>115</v>
      </c>
      <c r="E14" s="153">
        <f t="shared" si="1"/>
        <v>1275946.1</v>
      </c>
      <c r="F14" s="84">
        <v>1275946.1</v>
      </c>
      <c r="G14" s="84">
        <v>1275946.1</v>
      </c>
      <c r="H14" s="84"/>
      <c r="I14" s="84"/>
      <c r="J14" s="84"/>
      <c r="K14" s="84"/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134"/>
      <c r="R14" s="134"/>
      <c r="IK14" s="65"/>
      <c r="IL14" s="65"/>
    </row>
    <row r="15" ht="23.25" customHeight="1" spans="1:246">
      <c r="A15" s="87" t="s">
        <v>111</v>
      </c>
      <c r="B15" s="87" t="s">
        <v>112</v>
      </c>
      <c r="C15" s="87" t="s">
        <v>114</v>
      </c>
      <c r="D15" s="84" t="s">
        <v>115</v>
      </c>
      <c r="E15" s="153">
        <f t="shared" si="1"/>
        <v>189315</v>
      </c>
      <c r="F15" s="84">
        <v>189315</v>
      </c>
      <c r="G15" s="84">
        <v>189315</v>
      </c>
      <c r="H15" s="84"/>
      <c r="I15" s="84"/>
      <c r="J15" s="84"/>
      <c r="K15" s="84"/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134"/>
      <c r="R15" s="134"/>
      <c r="IK15" s="65"/>
      <c r="IL15" s="65"/>
    </row>
    <row r="16" ht="23.25" customHeight="1" spans="1:246">
      <c r="A16" s="87" t="s">
        <v>111</v>
      </c>
      <c r="B16" s="87" t="s">
        <v>112</v>
      </c>
      <c r="C16" s="87" t="s">
        <v>114</v>
      </c>
      <c r="D16" s="84" t="s">
        <v>115</v>
      </c>
      <c r="E16" s="153">
        <f t="shared" si="1"/>
        <v>1901600</v>
      </c>
      <c r="F16" s="84">
        <v>1901600</v>
      </c>
      <c r="G16" s="84"/>
      <c r="H16" s="84">
        <v>1901600</v>
      </c>
      <c r="I16" s="84"/>
      <c r="J16" s="84"/>
      <c r="K16" s="84"/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134"/>
      <c r="R16" s="134"/>
      <c r="IK16" s="65"/>
      <c r="IL16" s="65"/>
    </row>
    <row r="17" ht="23.25" customHeight="1" spans="1:246">
      <c r="A17" s="87" t="s">
        <v>111</v>
      </c>
      <c r="B17" s="87" t="s">
        <v>112</v>
      </c>
      <c r="C17" s="87" t="s">
        <v>114</v>
      </c>
      <c r="D17" s="84" t="s">
        <v>115</v>
      </c>
      <c r="E17" s="153">
        <f t="shared" si="1"/>
        <v>2792788.12</v>
      </c>
      <c r="F17" s="84">
        <v>2792788.12</v>
      </c>
      <c r="G17" s="84"/>
      <c r="H17" s="84"/>
      <c r="I17" s="84">
        <v>2792788.12</v>
      </c>
      <c r="J17" s="84"/>
      <c r="K17" s="84"/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134"/>
      <c r="R17" s="134"/>
      <c r="IK17" s="65"/>
      <c r="IL17" s="65"/>
    </row>
    <row r="18" ht="23.25" customHeight="1" spans="1:246">
      <c r="A18" s="87" t="s">
        <v>111</v>
      </c>
      <c r="B18" s="87" t="s">
        <v>112</v>
      </c>
      <c r="C18" s="87" t="s">
        <v>114</v>
      </c>
      <c r="D18" s="84" t="s">
        <v>117</v>
      </c>
      <c r="E18" s="153">
        <f t="shared" si="1"/>
        <v>100000</v>
      </c>
      <c r="F18" s="84"/>
      <c r="G18" s="84">
        <v>0</v>
      </c>
      <c r="H18" s="84">
        <v>0</v>
      </c>
      <c r="I18" s="84"/>
      <c r="J18" s="84">
        <f t="shared" ref="J18:J30" si="3">SUM(K18:R18)</f>
        <v>100000</v>
      </c>
      <c r="K18" s="84">
        <v>100000</v>
      </c>
      <c r="L18" s="84">
        <v>0</v>
      </c>
      <c r="M18" s="84">
        <v>0</v>
      </c>
      <c r="N18" s="84">
        <v>0</v>
      </c>
      <c r="O18" s="84"/>
      <c r="P18" s="84">
        <v>0</v>
      </c>
      <c r="Q18" s="134"/>
      <c r="R18" s="134"/>
      <c r="IK18" s="65"/>
      <c r="IL18" s="65"/>
    </row>
    <row r="19" ht="23.25" customHeight="1" spans="1:246">
      <c r="A19" s="87" t="s">
        <v>111</v>
      </c>
      <c r="B19" s="87" t="s">
        <v>112</v>
      </c>
      <c r="C19" s="87" t="s">
        <v>114</v>
      </c>
      <c r="D19" s="84" t="s">
        <v>117</v>
      </c>
      <c r="E19" s="153">
        <f t="shared" si="1"/>
        <v>500000</v>
      </c>
      <c r="F19" s="84"/>
      <c r="G19" s="84">
        <v>0</v>
      </c>
      <c r="H19" s="84">
        <v>0</v>
      </c>
      <c r="I19" s="84"/>
      <c r="J19" s="84">
        <f t="shared" si="3"/>
        <v>500000</v>
      </c>
      <c r="K19" s="84">
        <v>500000</v>
      </c>
      <c r="L19" s="84"/>
      <c r="M19" s="84"/>
      <c r="N19" s="84"/>
      <c r="O19" s="84"/>
      <c r="P19" s="84"/>
      <c r="Q19" s="134"/>
      <c r="R19" s="134"/>
      <c r="IK19" s="65"/>
      <c r="IL19" s="65"/>
    </row>
    <row r="20" ht="23.25" customHeight="1" spans="1:246">
      <c r="A20" s="87" t="s">
        <v>111</v>
      </c>
      <c r="B20" s="87" t="s">
        <v>112</v>
      </c>
      <c r="C20" s="87" t="s">
        <v>114</v>
      </c>
      <c r="D20" s="84" t="s">
        <v>117</v>
      </c>
      <c r="E20" s="153">
        <f t="shared" si="1"/>
        <v>100000</v>
      </c>
      <c r="F20" s="84"/>
      <c r="G20" s="84">
        <v>0</v>
      </c>
      <c r="H20" s="84">
        <v>0</v>
      </c>
      <c r="I20" s="84"/>
      <c r="J20" s="84">
        <f t="shared" si="3"/>
        <v>100000</v>
      </c>
      <c r="K20" s="84">
        <v>100000</v>
      </c>
      <c r="L20" s="84"/>
      <c r="M20" s="84"/>
      <c r="N20" s="84"/>
      <c r="O20" s="84"/>
      <c r="P20" s="84"/>
      <c r="Q20" s="134"/>
      <c r="R20" s="134"/>
      <c r="IK20" s="65"/>
      <c r="IL20" s="65"/>
    </row>
    <row r="21" ht="23.25" customHeight="1" spans="1:246">
      <c r="A21" s="87" t="s">
        <v>111</v>
      </c>
      <c r="B21" s="87" t="s">
        <v>112</v>
      </c>
      <c r="C21" s="87" t="s">
        <v>114</v>
      </c>
      <c r="D21" s="84" t="s">
        <v>117</v>
      </c>
      <c r="E21" s="153">
        <f t="shared" si="1"/>
        <v>36629.4</v>
      </c>
      <c r="F21" s="84">
        <v>36629.4</v>
      </c>
      <c r="G21" s="84">
        <v>36629.4</v>
      </c>
      <c r="H21" s="84"/>
      <c r="I21" s="84"/>
      <c r="J21" s="84"/>
      <c r="K21" s="84"/>
      <c r="L21" s="84"/>
      <c r="M21" s="84"/>
      <c r="N21" s="84"/>
      <c r="O21" s="84">
        <v>0</v>
      </c>
      <c r="P21" s="84"/>
      <c r="Q21" s="134"/>
      <c r="R21" s="84"/>
      <c r="IK21" s="65"/>
      <c r="IL21" s="65"/>
    </row>
    <row r="22" ht="23.25" customHeight="1" spans="1:246">
      <c r="A22" s="87" t="s">
        <v>111</v>
      </c>
      <c r="B22" s="87" t="s">
        <v>112</v>
      </c>
      <c r="C22" s="87" t="s">
        <v>114</v>
      </c>
      <c r="D22" s="84" t="s">
        <v>117</v>
      </c>
      <c r="E22" s="153">
        <f t="shared" si="1"/>
        <v>89340</v>
      </c>
      <c r="F22" s="84">
        <v>89340</v>
      </c>
      <c r="G22" s="84">
        <v>89340</v>
      </c>
      <c r="H22" s="84"/>
      <c r="I22" s="84"/>
      <c r="J22" s="84"/>
      <c r="K22" s="84"/>
      <c r="L22" s="84"/>
      <c r="M22" s="84"/>
      <c r="N22" s="84"/>
      <c r="O22" s="84">
        <v>0</v>
      </c>
      <c r="P22" s="84"/>
      <c r="Q22" s="134"/>
      <c r="R22" s="84"/>
      <c r="IK22" s="65"/>
      <c r="IL22" s="65"/>
    </row>
    <row r="23" ht="23.25" customHeight="1" spans="1:246">
      <c r="A23" s="87" t="s">
        <v>111</v>
      </c>
      <c r="B23" s="87" t="s">
        <v>112</v>
      </c>
      <c r="C23" s="87" t="s">
        <v>114</v>
      </c>
      <c r="D23" s="84" t="s">
        <v>117</v>
      </c>
      <c r="E23" s="153">
        <f t="shared" si="1"/>
        <v>650000</v>
      </c>
      <c r="F23" s="84">
        <v>650000</v>
      </c>
      <c r="G23" s="84">
        <v>650000</v>
      </c>
      <c r="H23" s="84"/>
      <c r="I23" s="84"/>
      <c r="J23" s="84"/>
      <c r="K23" s="84"/>
      <c r="L23" s="84"/>
      <c r="M23" s="84"/>
      <c r="N23" s="84"/>
      <c r="O23" s="84">
        <v>0</v>
      </c>
      <c r="P23" s="84"/>
      <c r="Q23" s="134"/>
      <c r="R23" s="84"/>
      <c r="IK23" s="65"/>
      <c r="IL23" s="65"/>
    </row>
    <row r="24" ht="23.25" customHeight="1" spans="1:246">
      <c r="A24" s="87" t="s">
        <v>111</v>
      </c>
      <c r="B24" s="87" t="s">
        <v>112</v>
      </c>
      <c r="C24" s="87" t="s">
        <v>114</v>
      </c>
      <c r="D24" s="84" t="s">
        <v>117</v>
      </c>
      <c r="E24" s="153">
        <f>J24</f>
        <v>1014400</v>
      </c>
      <c r="F24" s="84"/>
      <c r="G24" s="84"/>
      <c r="H24" s="84"/>
      <c r="I24" s="84"/>
      <c r="J24" s="84">
        <f>P24</f>
        <v>1014400</v>
      </c>
      <c r="K24" s="84"/>
      <c r="L24" s="84"/>
      <c r="M24" s="84"/>
      <c r="N24" s="84"/>
      <c r="O24" s="84">
        <v>0</v>
      </c>
      <c r="P24" s="84">
        <v>1014400</v>
      </c>
      <c r="Q24" s="134"/>
      <c r="R24" s="84"/>
      <c r="IK24" s="65"/>
      <c r="IL24" s="65"/>
    </row>
    <row r="25" customHeight="1" spans="1:246">
      <c r="A25" s="87" t="s">
        <v>111</v>
      </c>
      <c r="B25" s="87" t="s">
        <v>118</v>
      </c>
      <c r="C25" s="87" t="s">
        <v>114</v>
      </c>
      <c r="D25" s="84" t="s">
        <v>119</v>
      </c>
      <c r="E25" s="153">
        <f t="shared" si="1"/>
        <v>10000</v>
      </c>
      <c r="F25" s="84"/>
      <c r="G25" s="84">
        <v>0</v>
      </c>
      <c r="H25" s="84">
        <v>0</v>
      </c>
      <c r="I25" s="84"/>
      <c r="J25" s="84">
        <f t="shared" si="3"/>
        <v>10000</v>
      </c>
      <c r="K25" s="84">
        <v>10000</v>
      </c>
      <c r="L25" s="84"/>
      <c r="M25" s="84"/>
      <c r="N25" s="84"/>
      <c r="O25" s="84"/>
      <c r="P25" s="84"/>
      <c r="Q25" s="134"/>
      <c r="R25" s="134"/>
      <c r="IK25" s="65"/>
      <c r="IL25" s="65"/>
    </row>
    <row r="26" customHeight="1" spans="1:246">
      <c r="A26" s="87" t="s">
        <v>111</v>
      </c>
      <c r="B26" s="87" t="s">
        <v>120</v>
      </c>
      <c r="C26" s="87" t="s">
        <v>114</v>
      </c>
      <c r="D26" s="84" t="s">
        <v>121</v>
      </c>
      <c r="E26" s="153">
        <f t="shared" si="1"/>
        <v>3300000</v>
      </c>
      <c r="F26" s="84"/>
      <c r="G26" s="84"/>
      <c r="H26" s="84"/>
      <c r="I26" s="84"/>
      <c r="J26" s="84">
        <f t="shared" si="3"/>
        <v>3300000</v>
      </c>
      <c r="K26" s="84">
        <v>3300000</v>
      </c>
      <c r="L26" s="84"/>
      <c r="M26" s="84"/>
      <c r="N26" s="84"/>
      <c r="O26" s="84"/>
      <c r="P26" s="84"/>
      <c r="Q26" s="134"/>
      <c r="R26" s="134"/>
      <c r="IK26" s="65"/>
      <c r="IL26" s="65"/>
    </row>
    <row r="27" customHeight="1" spans="1:246">
      <c r="A27" s="87" t="s">
        <v>122</v>
      </c>
      <c r="B27" s="87" t="s">
        <v>123</v>
      </c>
      <c r="C27" s="87" t="s">
        <v>114</v>
      </c>
      <c r="D27" s="84" t="s">
        <v>124</v>
      </c>
      <c r="E27" s="153">
        <f t="shared" si="1"/>
        <v>30000</v>
      </c>
      <c r="F27" s="84"/>
      <c r="G27" s="84">
        <v>0</v>
      </c>
      <c r="H27" s="84">
        <v>0</v>
      </c>
      <c r="I27" s="84"/>
      <c r="J27" s="84">
        <f t="shared" si="3"/>
        <v>30000</v>
      </c>
      <c r="K27" s="84">
        <v>30000</v>
      </c>
      <c r="L27" s="84"/>
      <c r="M27" s="84"/>
      <c r="N27" s="84"/>
      <c r="O27" s="84"/>
      <c r="P27" s="84"/>
      <c r="Q27" s="134"/>
      <c r="R27" s="134"/>
      <c r="IK27" s="65"/>
      <c r="IL27" s="65"/>
    </row>
    <row r="28" customHeight="1" spans="1:246">
      <c r="A28" s="87" t="s">
        <v>125</v>
      </c>
      <c r="B28" s="87" t="s">
        <v>112</v>
      </c>
      <c r="C28" s="87" t="s">
        <v>114</v>
      </c>
      <c r="D28" s="84" t="s">
        <v>126</v>
      </c>
      <c r="E28" s="153">
        <f t="shared" si="1"/>
        <v>30000</v>
      </c>
      <c r="F28" s="84"/>
      <c r="G28" s="84">
        <v>0</v>
      </c>
      <c r="H28" s="84">
        <v>0</v>
      </c>
      <c r="I28" s="84"/>
      <c r="J28" s="84">
        <f t="shared" si="3"/>
        <v>30000</v>
      </c>
      <c r="K28" s="84">
        <v>30000</v>
      </c>
      <c r="L28" s="84"/>
      <c r="M28" s="84"/>
      <c r="N28" s="84"/>
      <c r="O28" s="84"/>
      <c r="P28" s="84"/>
      <c r="Q28" s="134"/>
      <c r="R28" s="134"/>
      <c r="IK28" s="65"/>
      <c r="IL28" s="65"/>
    </row>
    <row r="29" customHeight="1" spans="1:246">
      <c r="A29" s="87" t="s">
        <v>125</v>
      </c>
      <c r="B29" s="87" t="s">
        <v>120</v>
      </c>
      <c r="C29" s="87" t="s">
        <v>114</v>
      </c>
      <c r="D29" s="84" t="s">
        <v>127</v>
      </c>
      <c r="E29" s="153">
        <f t="shared" si="1"/>
        <v>1600000</v>
      </c>
      <c r="F29" s="84"/>
      <c r="G29" s="84"/>
      <c r="H29" s="84"/>
      <c r="I29" s="84"/>
      <c r="J29" s="84">
        <f t="shared" si="3"/>
        <v>1600000</v>
      </c>
      <c r="K29" s="84"/>
      <c r="L29" s="84"/>
      <c r="M29" s="84"/>
      <c r="N29" s="84"/>
      <c r="O29" s="84"/>
      <c r="P29" s="84">
        <v>1600000</v>
      </c>
      <c r="Q29" s="134"/>
      <c r="R29" s="134"/>
      <c r="IK29" s="65"/>
      <c r="IL29" s="65"/>
    </row>
    <row r="30" customHeight="1" spans="1:246">
      <c r="A30" s="87" t="s">
        <v>128</v>
      </c>
      <c r="B30" s="87" t="s">
        <v>113</v>
      </c>
      <c r="C30" s="87" t="s">
        <v>114</v>
      </c>
      <c r="D30" s="84" t="s">
        <v>129</v>
      </c>
      <c r="E30" s="153">
        <f t="shared" si="1"/>
        <v>60000</v>
      </c>
      <c r="F30" s="84"/>
      <c r="G30" s="84">
        <v>0</v>
      </c>
      <c r="H30" s="84">
        <v>0</v>
      </c>
      <c r="I30" s="84"/>
      <c r="J30" s="84">
        <f t="shared" si="3"/>
        <v>60000</v>
      </c>
      <c r="K30" s="84">
        <v>60000</v>
      </c>
      <c r="L30" s="84"/>
      <c r="M30" s="84"/>
      <c r="N30" s="84"/>
      <c r="O30" s="84"/>
      <c r="P30" s="84"/>
      <c r="Q30" s="134"/>
      <c r="R30" s="134"/>
      <c r="IK30" s="65"/>
      <c r="IL30" s="65"/>
    </row>
    <row r="31" customHeight="1" spans="1:246">
      <c r="A31" s="87"/>
      <c r="B31" s="87"/>
      <c r="C31" s="87" t="s">
        <v>130</v>
      </c>
      <c r="D31" s="84" t="s">
        <v>96</v>
      </c>
      <c r="E31" s="153">
        <f t="shared" si="1"/>
        <v>685244.01</v>
      </c>
      <c r="F31" s="84">
        <f>SUM(F32:F37)</f>
        <v>685244.01</v>
      </c>
      <c r="G31" s="84">
        <f>SUM(G32:G37)</f>
        <v>450244.01</v>
      </c>
      <c r="H31" s="84">
        <f>SUM(H32:H37)</f>
        <v>202000</v>
      </c>
      <c r="I31" s="84">
        <f>SUM(I32:I37)</f>
        <v>33000</v>
      </c>
      <c r="J31" s="84"/>
      <c r="K31" s="84"/>
      <c r="L31" s="84"/>
      <c r="M31" s="84"/>
      <c r="N31" s="84"/>
      <c r="O31" s="84"/>
      <c r="P31" s="84"/>
      <c r="Q31" s="134"/>
      <c r="R31" s="134"/>
      <c r="IK31" s="65"/>
      <c r="IL31" s="65"/>
    </row>
    <row r="32" customHeight="1" spans="1:246">
      <c r="A32" s="87" t="s">
        <v>111</v>
      </c>
      <c r="B32" s="87" t="s">
        <v>112</v>
      </c>
      <c r="C32" s="87" t="s">
        <v>130</v>
      </c>
      <c r="D32" s="84" t="s">
        <v>131</v>
      </c>
      <c r="E32" s="153">
        <f t="shared" si="1"/>
        <v>177180</v>
      </c>
      <c r="F32" s="84">
        <v>177180</v>
      </c>
      <c r="G32" s="84">
        <v>177180</v>
      </c>
      <c r="H32" s="84"/>
      <c r="I32" s="84"/>
      <c r="J32" s="84"/>
      <c r="K32" s="84"/>
      <c r="L32" s="84"/>
      <c r="M32" s="84"/>
      <c r="N32" s="84"/>
      <c r="O32" s="84">
        <v>0</v>
      </c>
      <c r="P32" s="84"/>
      <c r="Q32" s="134"/>
      <c r="R32" s="134"/>
      <c r="IK32" s="65"/>
      <c r="IL32" s="65"/>
    </row>
    <row r="33" customHeight="1" spans="1:246">
      <c r="A33" s="87" t="s">
        <v>111</v>
      </c>
      <c r="B33" s="87" t="s">
        <v>112</v>
      </c>
      <c r="C33" s="87" t="s">
        <v>130</v>
      </c>
      <c r="D33" s="84" t="s">
        <v>131</v>
      </c>
      <c r="E33" s="153">
        <f t="shared" si="1"/>
        <v>113524.01</v>
      </c>
      <c r="F33" s="84">
        <v>113524.01</v>
      </c>
      <c r="G33" s="84">
        <v>113524.01</v>
      </c>
      <c r="H33" s="84"/>
      <c r="I33" s="84"/>
      <c r="J33" s="84"/>
      <c r="K33" s="84"/>
      <c r="L33" s="84"/>
      <c r="M33" s="84"/>
      <c r="N33" s="84"/>
      <c r="O33" s="84">
        <v>0</v>
      </c>
      <c r="P33" s="84"/>
      <c r="Q33" s="134"/>
      <c r="R33" s="134"/>
      <c r="IK33" s="65"/>
      <c r="IL33" s="65"/>
    </row>
    <row r="34" customHeight="1" spans="1:246">
      <c r="A34" s="87" t="s">
        <v>111</v>
      </c>
      <c r="B34" s="87" t="s">
        <v>112</v>
      </c>
      <c r="C34" s="87" t="s">
        <v>130</v>
      </c>
      <c r="D34" s="84" t="s">
        <v>131</v>
      </c>
      <c r="E34" s="153">
        <f t="shared" si="1"/>
        <v>115620</v>
      </c>
      <c r="F34" s="84">
        <v>115620</v>
      </c>
      <c r="G34" s="84">
        <v>115620</v>
      </c>
      <c r="H34" s="84"/>
      <c r="I34" s="84"/>
      <c r="J34" s="84"/>
      <c r="K34" s="84"/>
      <c r="L34" s="84"/>
      <c r="M34" s="84"/>
      <c r="N34" s="84"/>
      <c r="O34" s="84">
        <v>0</v>
      </c>
      <c r="P34" s="84"/>
      <c r="Q34" s="134"/>
      <c r="R34" s="134"/>
      <c r="IK34" s="65"/>
      <c r="IL34" s="65"/>
    </row>
    <row r="35" customHeight="1" spans="1:246">
      <c r="A35" s="87" t="s">
        <v>111</v>
      </c>
      <c r="B35" s="87" t="s">
        <v>112</v>
      </c>
      <c r="C35" s="87" t="s">
        <v>130</v>
      </c>
      <c r="D35" s="84" t="s">
        <v>131</v>
      </c>
      <c r="E35" s="153">
        <f t="shared" si="1"/>
        <v>43920</v>
      </c>
      <c r="F35" s="84">
        <v>43920</v>
      </c>
      <c r="G35" s="84">
        <v>43920</v>
      </c>
      <c r="H35" s="84"/>
      <c r="I35" s="84"/>
      <c r="J35" s="84"/>
      <c r="K35" s="84"/>
      <c r="L35" s="84"/>
      <c r="M35" s="84"/>
      <c r="N35" s="84"/>
      <c r="O35" s="84">
        <v>0</v>
      </c>
      <c r="P35" s="84"/>
      <c r="Q35" s="134"/>
      <c r="R35" s="134"/>
      <c r="IK35" s="65"/>
      <c r="IL35" s="65"/>
    </row>
    <row r="36" customHeight="1" spans="1:246">
      <c r="A36" s="87" t="s">
        <v>111</v>
      </c>
      <c r="B36" s="87" t="s">
        <v>112</v>
      </c>
      <c r="C36" s="87" t="s">
        <v>130</v>
      </c>
      <c r="D36" s="84" t="s">
        <v>131</v>
      </c>
      <c r="E36" s="153">
        <f t="shared" si="1"/>
        <v>202000</v>
      </c>
      <c r="F36" s="84">
        <v>202000</v>
      </c>
      <c r="G36" s="84"/>
      <c r="H36" s="84">
        <v>202000</v>
      </c>
      <c r="I36" s="84"/>
      <c r="J36" s="84"/>
      <c r="K36" s="84"/>
      <c r="L36" s="84"/>
      <c r="M36" s="84"/>
      <c r="N36" s="84"/>
      <c r="O36" s="84">
        <v>0</v>
      </c>
      <c r="P36" s="84"/>
      <c r="Q36" s="134"/>
      <c r="R36" s="134"/>
      <c r="IK36" s="65"/>
      <c r="IL36" s="65"/>
    </row>
    <row r="37" customHeight="1" spans="1:246">
      <c r="A37" s="87" t="s">
        <v>111</v>
      </c>
      <c r="B37" s="87" t="s">
        <v>112</v>
      </c>
      <c r="C37" s="87" t="s">
        <v>130</v>
      </c>
      <c r="D37" s="84" t="s">
        <v>131</v>
      </c>
      <c r="E37" s="153">
        <f t="shared" si="1"/>
        <v>33000</v>
      </c>
      <c r="F37" s="84">
        <v>33000</v>
      </c>
      <c r="G37" s="84"/>
      <c r="H37" s="84"/>
      <c r="I37" s="84">
        <v>33000</v>
      </c>
      <c r="J37" s="84"/>
      <c r="K37" s="84"/>
      <c r="L37" s="84"/>
      <c r="M37" s="84"/>
      <c r="N37" s="84"/>
      <c r="O37" s="84">
        <v>0</v>
      </c>
      <c r="P37" s="84"/>
      <c r="Q37" s="134"/>
      <c r="R37" s="134"/>
      <c r="IK37" s="65"/>
      <c r="IL37" s="65"/>
    </row>
    <row r="38" customHeight="1" spans="1:246">
      <c r="A38" s="87"/>
      <c r="B38" s="87"/>
      <c r="C38" s="87" t="s">
        <v>132</v>
      </c>
      <c r="D38" s="84" t="s">
        <v>98</v>
      </c>
      <c r="E38" s="153">
        <f t="shared" si="1"/>
        <v>1020122.27</v>
      </c>
      <c r="F38" s="84">
        <f>SUM(F39:F45)</f>
        <v>1020122.27</v>
      </c>
      <c r="G38" s="84">
        <f>SUM(G39:G45)</f>
        <v>325122.27</v>
      </c>
      <c r="H38" s="84">
        <f>SUM(H39:H45)</f>
        <v>547000</v>
      </c>
      <c r="I38" s="84">
        <f>SUM(I39:I45)</f>
        <v>148000</v>
      </c>
      <c r="J38" s="84"/>
      <c r="K38" s="84"/>
      <c r="L38" s="84"/>
      <c r="M38" s="84"/>
      <c r="N38" s="84"/>
      <c r="O38" s="84"/>
      <c r="P38" s="84"/>
      <c r="Q38" s="134"/>
      <c r="R38" s="134"/>
      <c r="IK38" s="65"/>
      <c r="IL38" s="65"/>
    </row>
    <row r="39" customHeight="1" spans="1:246">
      <c r="A39" s="87" t="s">
        <v>111</v>
      </c>
      <c r="B39" s="87" t="s">
        <v>112</v>
      </c>
      <c r="C39" s="87" t="s">
        <v>132</v>
      </c>
      <c r="D39" s="84" t="s">
        <v>131</v>
      </c>
      <c r="E39" s="153">
        <f t="shared" si="1"/>
        <v>118536</v>
      </c>
      <c r="F39" s="84">
        <v>118536</v>
      </c>
      <c r="G39" s="84">
        <v>118536</v>
      </c>
      <c r="H39" s="84"/>
      <c r="I39" s="84"/>
      <c r="J39" s="84"/>
      <c r="K39" s="84"/>
      <c r="L39" s="84"/>
      <c r="M39" s="84"/>
      <c r="N39" s="84"/>
      <c r="O39" s="84">
        <v>0</v>
      </c>
      <c r="P39" s="84"/>
      <c r="Q39" s="134"/>
      <c r="R39" s="134"/>
      <c r="IK39" s="65"/>
      <c r="IL39" s="65"/>
    </row>
    <row r="40" customHeight="1" spans="1:246">
      <c r="A40" s="87" t="s">
        <v>111</v>
      </c>
      <c r="B40" s="87" t="s">
        <v>112</v>
      </c>
      <c r="C40" s="87" t="s">
        <v>132</v>
      </c>
      <c r="D40" s="84" t="s">
        <v>131</v>
      </c>
      <c r="E40" s="153">
        <f t="shared" si="1"/>
        <v>540</v>
      </c>
      <c r="F40" s="84">
        <v>540</v>
      </c>
      <c r="G40" s="84">
        <v>540</v>
      </c>
      <c r="H40" s="84"/>
      <c r="I40" s="84"/>
      <c r="J40" s="84"/>
      <c r="K40" s="84"/>
      <c r="L40" s="84"/>
      <c r="M40" s="84"/>
      <c r="N40" s="84"/>
      <c r="O40" s="84">
        <v>0</v>
      </c>
      <c r="P40" s="84"/>
      <c r="Q40" s="134"/>
      <c r="R40" s="134"/>
      <c r="IK40" s="65"/>
      <c r="IL40" s="65"/>
    </row>
    <row r="41" customHeight="1" spans="1:246">
      <c r="A41" s="87" t="s">
        <v>111</v>
      </c>
      <c r="B41" s="87" t="s">
        <v>112</v>
      </c>
      <c r="C41" s="87" t="s">
        <v>132</v>
      </c>
      <c r="D41" s="84" t="s">
        <v>131</v>
      </c>
      <c r="E41" s="153">
        <f t="shared" si="1"/>
        <v>81717.87</v>
      </c>
      <c r="F41" s="84">
        <v>81717.87</v>
      </c>
      <c r="G41" s="84">
        <v>81717.87</v>
      </c>
      <c r="H41" s="84"/>
      <c r="I41" s="84"/>
      <c r="J41" s="84"/>
      <c r="K41" s="84"/>
      <c r="L41" s="84"/>
      <c r="M41" s="84"/>
      <c r="N41" s="84"/>
      <c r="O41" s="84">
        <v>0</v>
      </c>
      <c r="P41" s="84"/>
      <c r="Q41" s="134"/>
      <c r="R41" s="134"/>
      <c r="IK41" s="65"/>
      <c r="IL41" s="65"/>
    </row>
    <row r="42" customHeight="1" spans="1:246">
      <c r="A42" s="87" t="s">
        <v>111</v>
      </c>
      <c r="B42" s="87" t="s">
        <v>112</v>
      </c>
      <c r="C42" s="87" t="s">
        <v>132</v>
      </c>
      <c r="D42" s="84" t="s">
        <v>131</v>
      </c>
      <c r="E42" s="153">
        <f t="shared" si="1"/>
        <v>92580</v>
      </c>
      <c r="F42" s="84">
        <v>92580</v>
      </c>
      <c r="G42" s="84">
        <v>92580</v>
      </c>
      <c r="H42" s="84"/>
      <c r="I42" s="84"/>
      <c r="J42" s="84"/>
      <c r="K42" s="84"/>
      <c r="L42" s="84"/>
      <c r="M42" s="84"/>
      <c r="N42" s="84"/>
      <c r="O42" s="84">
        <v>0</v>
      </c>
      <c r="P42" s="84"/>
      <c r="Q42" s="134"/>
      <c r="R42" s="134"/>
      <c r="IK42" s="65"/>
      <c r="IL42" s="65"/>
    </row>
    <row r="43" customHeight="1" spans="1:246">
      <c r="A43" s="87" t="s">
        <v>111</v>
      </c>
      <c r="B43" s="87" t="s">
        <v>112</v>
      </c>
      <c r="C43" s="87" t="s">
        <v>132</v>
      </c>
      <c r="D43" s="84" t="s">
        <v>131</v>
      </c>
      <c r="E43" s="153">
        <f t="shared" si="1"/>
        <v>31748.4</v>
      </c>
      <c r="F43" s="84">
        <v>31748.4</v>
      </c>
      <c r="G43" s="84">
        <v>31748.4</v>
      </c>
      <c r="H43" s="84"/>
      <c r="I43" s="84"/>
      <c r="J43" s="84"/>
      <c r="K43" s="84"/>
      <c r="L43" s="84"/>
      <c r="M43" s="84"/>
      <c r="N43" s="84"/>
      <c r="O43" s="84">
        <v>0</v>
      </c>
      <c r="P43" s="84"/>
      <c r="Q43" s="134"/>
      <c r="R43" s="134"/>
      <c r="IK43" s="65"/>
      <c r="IL43" s="65"/>
    </row>
    <row r="44" customHeight="1" spans="1:246">
      <c r="A44" s="87" t="s">
        <v>111</v>
      </c>
      <c r="B44" s="87" t="s">
        <v>112</v>
      </c>
      <c r="C44" s="87" t="s">
        <v>132</v>
      </c>
      <c r="D44" s="84" t="s">
        <v>131</v>
      </c>
      <c r="E44" s="153">
        <f t="shared" si="1"/>
        <v>547000</v>
      </c>
      <c r="F44" s="84">
        <v>547000</v>
      </c>
      <c r="G44" s="84"/>
      <c r="H44" s="84">
        <v>547000</v>
      </c>
      <c r="I44" s="84"/>
      <c r="J44" s="84"/>
      <c r="K44" s="84"/>
      <c r="L44" s="84"/>
      <c r="M44" s="84"/>
      <c r="N44" s="84"/>
      <c r="O44" s="84">
        <v>0</v>
      </c>
      <c r="P44" s="84"/>
      <c r="Q44" s="134"/>
      <c r="R44" s="134"/>
      <c r="IK44" s="65"/>
      <c r="IL44" s="65"/>
    </row>
    <row r="45" customHeight="1" spans="1:246">
      <c r="A45" s="87" t="s">
        <v>111</v>
      </c>
      <c r="B45" s="87" t="s">
        <v>112</v>
      </c>
      <c r="C45" s="87" t="s">
        <v>132</v>
      </c>
      <c r="D45" s="84" t="s">
        <v>131</v>
      </c>
      <c r="E45" s="153">
        <f t="shared" si="1"/>
        <v>148000</v>
      </c>
      <c r="F45" s="84">
        <v>148000</v>
      </c>
      <c r="G45" s="84"/>
      <c r="H45" s="84"/>
      <c r="I45" s="84">
        <v>148000</v>
      </c>
      <c r="J45" s="84"/>
      <c r="K45" s="84"/>
      <c r="L45" s="84"/>
      <c r="M45" s="84"/>
      <c r="N45" s="84"/>
      <c r="O45" s="84">
        <v>0</v>
      </c>
      <c r="P45" s="84"/>
      <c r="Q45" s="134"/>
      <c r="R45" s="134"/>
      <c r="IK45" s="65"/>
      <c r="IL45" s="65"/>
    </row>
    <row r="46" customHeight="1" spans="1:246">
      <c r="A46" s="87"/>
      <c r="B46" s="87"/>
      <c r="C46" s="87" t="s">
        <v>133</v>
      </c>
      <c r="D46" s="84" t="s">
        <v>100</v>
      </c>
      <c r="E46" s="153">
        <f t="shared" si="1"/>
        <v>123326.63</v>
      </c>
      <c r="F46" s="84">
        <f>SUM(F47:F52)</f>
        <v>123326.63</v>
      </c>
      <c r="G46" s="84">
        <f>SUM(G47:G52)</f>
        <v>93326.63</v>
      </c>
      <c r="H46" s="84">
        <f>SUM(H47:H52)</f>
        <v>20000</v>
      </c>
      <c r="I46" s="84">
        <f>SUM(I47:I52)</f>
        <v>10000</v>
      </c>
      <c r="J46" s="84"/>
      <c r="K46" s="84"/>
      <c r="L46" s="84"/>
      <c r="M46" s="84"/>
      <c r="N46" s="84"/>
      <c r="O46" s="84"/>
      <c r="P46" s="84"/>
      <c r="Q46" s="134"/>
      <c r="R46" s="134"/>
      <c r="IK46" s="65"/>
      <c r="IL46" s="65"/>
    </row>
    <row r="47" customHeight="1" spans="1:246">
      <c r="A47" s="87" t="s">
        <v>111</v>
      </c>
      <c r="B47" s="87" t="s">
        <v>112</v>
      </c>
      <c r="C47" s="87" t="s">
        <v>133</v>
      </c>
      <c r="D47" s="84" t="s">
        <v>131</v>
      </c>
      <c r="E47" s="153">
        <f t="shared" si="1"/>
        <v>37548</v>
      </c>
      <c r="F47" s="84">
        <v>37548</v>
      </c>
      <c r="G47" s="84">
        <v>37548</v>
      </c>
      <c r="H47" s="84"/>
      <c r="I47" s="84"/>
      <c r="J47" s="84"/>
      <c r="K47" s="84"/>
      <c r="L47" s="84"/>
      <c r="M47" s="84"/>
      <c r="N47" s="84"/>
      <c r="O47" s="84">
        <v>0</v>
      </c>
      <c r="P47" s="84"/>
      <c r="Q47" s="134"/>
      <c r="R47" s="134"/>
      <c r="IK47" s="65"/>
      <c r="IL47" s="65"/>
    </row>
    <row r="48" customHeight="1" spans="1:246">
      <c r="A48" s="87" t="s">
        <v>111</v>
      </c>
      <c r="B48" s="87" t="s">
        <v>112</v>
      </c>
      <c r="C48" s="87" t="s">
        <v>133</v>
      </c>
      <c r="D48" s="84" t="s">
        <v>131</v>
      </c>
      <c r="E48" s="153">
        <f t="shared" si="1"/>
        <v>23553.83</v>
      </c>
      <c r="F48" s="84">
        <v>23553.83</v>
      </c>
      <c r="G48" s="84">
        <v>23553.83</v>
      </c>
      <c r="H48" s="84"/>
      <c r="I48" s="84"/>
      <c r="J48" s="84"/>
      <c r="K48" s="84"/>
      <c r="L48" s="84"/>
      <c r="M48" s="84"/>
      <c r="N48" s="84"/>
      <c r="O48" s="84">
        <v>0</v>
      </c>
      <c r="P48" s="84"/>
      <c r="Q48" s="134"/>
      <c r="R48" s="134"/>
      <c r="IK48" s="65"/>
      <c r="IL48" s="65"/>
    </row>
    <row r="49" customHeight="1" spans="1:246">
      <c r="A49" s="87" t="s">
        <v>111</v>
      </c>
      <c r="B49" s="87" t="s">
        <v>112</v>
      </c>
      <c r="C49" s="87" t="s">
        <v>133</v>
      </c>
      <c r="D49" s="84" t="s">
        <v>131</v>
      </c>
      <c r="E49" s="153">
        <f t="shared" si="1"/>
        <v>23124</v>
      </c>
      <c r="F49" s="84">
        <v>23124</v>
      </c>
      <c r="G49" s="84">
        <v>23124</v>
      </c>
      <c r="H49" s="84"/>
      <c r="I49" s="84"/>
      <c r="J49" s="84"/>
      <c r="K49" s="84"/>
      <c r="L49" s="84"/>
      <c r="M49" s="84"/>
      <c r="N49" s="84"/>
      <c r="O49" s="84">
        <v>0</v>
      </c>
      <c r="P49" s="84"/>
      <c r="Q49" s="134"/>
      <c r="R49" s="134"/>
      <c r="IK49" s="65"/>
      <c r="IL49" s="65"/>
    </row>
    <row r="50" customHeight="1" spans="1:246">
      <c r="A50" s="87" t="s">
        <v>111</v>
      </c>
      <c r="B50" s="87" t="s">
        <v>112</v>
      </c>
      <c r="C50" s="87" t="s">
        <v>133</v>
      </c>
      <c r="D50" s="84" t="s">
        <v>131</v>
      </c>
      <c r="E50" s="153">
        <f t="shared" si="1"/>
        <v>9100.8</v>
      </c>
      <c r="F50" s="84">
        <v>9100.8</v>
      </c>
      <c r="G50" s="84">
        <v>9100.8</v>
      </c>
      <c r="H50" s="84"/>
      <c r="I50" s="84"/>
      <c r="J50" s="84"/>
      <c r="K50" s="84"/>
      <c r="L50" s="84"/>
      <c r="M50" s="84"/>
      <c r="N50" s="84"/>
      <c r="O50" s="84">
        <v>0</v>
      </c>
      <c r="P50" s="84"/>
      <c r="Q50" s="134"/>
      <c r="R50" s="134"/>
      <c r="IK50" s="65"/>
      <c r="IL50" s="65"/>
    </row>
    <row r="51" customHeight="1" spans="1:246">
      <c r="A51" s="87" t="s">
        <v>111</v>
      </c>
      <c r="B51" s="87" t="s">
        <v>112</v>
      </c>
      <c r="C51" s="87" t="s">
        <v>133</v>
      </c>
      <c r="D51" s="84" t="s">
        <v>131</v>
      </c>
      <c r="E51" s="153">
        <f t="shared" si="1"/>
        <v>20000</v>
      </c>
      <c r="F51" s="84">
        <v>20000</v>
      </c>
      <c r="G51" s="84"/>
      <c r="H51" s="84">
        <v>20000</v>
      </c>
      <c r="I51" s="84"/>
      <c r="J51" s="84"/>
      <c r="K51" s="84"/>
      <c r="L51" s="84"/>
      <c r="M51" s="84"/>
      <c r="N51" s="84"/>
      <c r="O51" s="84">
        <v>0</v>
      </c>
      <c r="P51" s="84"/>
      <c r="Q51" s="134"/>
      <c r="R51" s="134"/>
      <c r="IK51" s="65"/>
      <c r="IL51" s="65"/>
    </row>
    <row r="52" customHeight="1" spans="1:246">
      <c r="A52" s="87" t="s">
        <v>111</v>
      </c>
      <c r="B52" s="87" t="s">
        <v>112</v>
      </c>
      <c r="C52" s="87" t="s">
        <v>133</v>
      </c>
      <c r="D52" s="84" t="s">
        <v>131</v>
      </c>
      <c r="E52" s="153">
        <f t="shared" si="1"/>
        <v>10000</v>
      </c>
      <c r="F52" s="84">
        <v>10000</v>
      </c>
      <c r="G52" s="84"/>
      <c r="H52" s="84"/>
      <c r="I52" s="84">
        <v>10000</v>
      </c>
      <c r="J52" s="84"/>
      <c r="K52" s="84"/>
      <c r="L52" s="84"/>
      <c r="M52" s="84"/>
      <c r="N52" s="84"/>
      <c r="O52" s="84">
        <v>0</v>
      </c>
      <c r="P52" s="84"/>
      <c r="Q52" s="134"/>
      <c r="R52" s="134"/>
      <c r="IK52" s="65"/>
      <c r="IL52" s="65"/>
    </row>
    <row r="53" customHeight="1" spans="1:246">
      <c r="A53" s="87"/>
      <c r="B53" s="87"/>
      <c r="C53" s="87" t="s">
        <v>134</v>
      </c>
      <c r="D53" s="84" t="s">
        <v>102</v>
      </c>
      <c r="E53" s="153">
        <f t="shared" si="1"/>
        <v>122721.46</v>
      </c>
      <c r="F53" s="84">
        <f>SUM(F54:F59)</f>
        <v>122721.46</v>
      </c>
      <c r="G53" s="84">
        <f>SUM(G54:G59)</f>
        <v>97721.46</v>
      </c>
      <c r="H53" s="84">
        <f>SUM(H54:H59)</f>
        <v>10000</v>
      </c>
      <c r="I53" s="84">
        <f>SUM(I54:I59)</f>
        <v>15000</v>
      </c>
      <c r="J53" s="84"/>
      <c r="K53" s="84"/>
      <c r="L53" s="84"/>
      <c r="M53" s="84"/>
      <c r="N53" s="84"/>
      <c r="O53" s="84"/>
      <c r="P53" s="84"/>
      <c r="Q53" s="134"/>
      <c r="R53" s="134"/>
      <c r="IK53" s="65"/>
      <c r="IL53" s="65"/>
    </row>
    <row r="54" customHeight="1" spans="1:246">
      <c r="A54" s="87" t="s">
        <v>111</v>
      </c>
      <c r="B54" s="87" t="s">
        <v>112</v>
      </c>
      <c r="C54" s="87" t="s">
        <v>134</v>
      </c>
      <c r="D54" s="84" t="s">
        <v>131</v>
      </c>
      <c r="E54" s="153">
        <f t="shared" si="1"/>
        <v>40368</v>
      </c>
      <c r="F54" s="84">
        <v>40368</v>
      </c>
      <c r="G54" s="84">
        <v>40368</v>
      </c>
      <c r="H54" s="84"/>
      <c r="I54" s="84"/>
      <c r="J54" s="84"/>
      <c r="K54" s="84"/>
      <c r="L54" s="84"/>
      <c r="M54" s="84"/>
      <c r="N54" s="84"/>
      <c r="O54" s="84">
        <v>0</v>
      </c>
      <c r="P54" s="84"/>
      <c r="Q54" s="134"/>
      <c r="R54" s="134"/>
      <c r="IK54" s="65"/>
      <c r="IL54" s="65"/>
    </row>
    <row r="55" customHeight="1" spans="1:246">
      <c r="A55" s="87" t="s">
        <v>111</v>
      </c>
      <c r="B55" s="87" t="s">
        <v>112</v>
      </c>
      <c r="C55" s="87" t="s">
        <v>134</v>
      </c>
      <c r="D55" s="84" t="s">
        <v>131</v>
      </c>
      <c r="E55" s="153">
        <f t="shared" si="1"/>
        <v>24691.86</v>
      </c>
      <c r="F55" s="84">
        <v>24691.86</v>
      </c>
      <c r="G55" s="84">
        <v>24691.86</v>
      </c>
      <c r="H55" s="84"/>
      <c r="I55" s="84"/>
      <c r="J55" s="84"/>
      <c r="K55" s="84"/>
      <c r="L55" s="84"/>
      <c r="M55" s="84"/>
      <c r="N55" s="84"/>
      <c r="O55" s="84">
        <v>0</v>
      </c>
      <c r="P55" s="84"/>
      <c r="Q55" s="134"/>
      <c r="R55" s="134"/>
      <c r="IK55" s="65"/>
      <c r="IL55" s="65"/>
    </row>
    <row r="56" customHeight="1" spans="1:246">
      <c r="A56" s="87" t="s">
        <v>111</v>
      </c>
      <c r="B56" s="87" t="s">
        <v>112</v>
      </c>
      <c r="C56" s="87" t="s">
        <v>134</v>
      </c>
      <c r="D56" s="84" t="s">
        <v>131</v>
      </c>
      <c r="E56" s="153">
        <f t="shared" si="1"/>
        <v>23136</v>
      </c>
      <c r="F56" s="84">
        <v>23136</v>
      </c>
      <c r="G56" s="84">
        <v>23136</v>
      </c>
      <c r="H56" s="84"/>
      <c r="I56" s="84"/>
      <c r="J56" s="84"/>
      <c r="K56" s="84"/>
      <c r="L56" s="84"/>
      <c r="M56" s="84"/>
      <c r="N56" s="84"/>
      <c r="O56" s="84">
        <v>0</v>
      </c>
      <c r="P56" s="84"/>
      <c r="Q56" s="134"/>
      <c r="R56" s="134"/>
      <c r="IK56" s="65"/>
      <c r="IL56" s="65"/>
    </row>
    <row r="57" customHeight="1" spans="1:246">
      <c r="A57" s="87" t="s">
        <v>111</v>
      </c>
      <c r="B57" s="87" t="s">
        <v>112</v>
      </c>
      <c r="C57" s="87" t="s">
        <v>134</v>
      </c>
      <c r="D57" s="84" t="s">
        <v>131</v>
      </c>
      <c r="E57" s="153">
        <f t="shared" si="1"/>
        <v>9525.6</v>
      </c>
      <c r="F57" s="84">
        <v>9525.6</v>
      </c>
      <c r="G57" s="84">
        <v>9525.6</v>
      </c>
      <c r="H57" s="84"/>
      <c r="I57" s="84"/>
      <c r="J57" s="84"/>
      <c r="K57" s="84"/>
      <c r="L57" s="84"/>
      <c r="M57" s="84"/>
      <c r="N57" s="84"/>
      <c r="O57" s="84">
        <v>0</v>
      </c>
      <c r="P57" s="84"/>
      <c r="Q57" s="134"/>
      <c r="R57" s="134"/>
      <c r="IK57" s="65"/>
      <c r="IL57" s="65"/>
    </row>
    <row r="58" customHeight="1" spans="1:246">
      <c r="A58" s="87" t="s">
        <v>111</v>
      </c>
      <c r="B58" s="87" t="s">
        <v>112</v>
      </c>
      <c r="C58" s="87" t="s">
        <v>134</v>
      </c>
      <c r="D58" s="84" t="s">
        <v>131</v>
      </c>
      <c r="E58" s="153">
        <f t="shared" si="1"/>
        <v>10000</v>
      </c>
      <c r="F58" s="84">
        <v>10000</v>
      </c>
      <c r="G58" s="84"/>
      <c r="H58" s="84">
        <v>10000</v>
      </c>
      <c r="I58" s="84"/>
      <c r="J58" s="84"/>
      <c r="K58" s="84"/>
      <c r="L58" s="84"/>
      <c r="M58" s="84"/>
      <c r="N58" s="84"/>
      <c r="O58" s="84">
        <v>0</v>
      </c>
      <c r="P58" s="84"/>
      <c r="Q58" s="134"/>
      <c r="R58" s="134"/>
      <c r="IK58" s="65"/>
      <c r="IL58" s="65"/>
    </row>
    <row r="59" customHeight="1" spans="1:246">
      <c r="A59" s="87" t="s">
        <v>111</v>
      </c>
      <c r="B59" s="87" t="s">
        <v>112</v>
      </c>
      <c r="C59" s="87" t="s">
        <v>134</v>
      </c>
      <c r="D59" s="84" t="s">
        <v>131</v>
      </c>
      <c r="E59" s="153">
        <f t="shared" si="1"/>
        <v>15000</v>
      </c>
      <c r="F59" s="84">
        <v>15000</v>
      </c>
      <c r="G59" s="84"/>
      <c r="H59" s="84"/>
      <c r="I59" s="84">
        <v>15000</v>
      </c>
      <c r="J59" s="84"/>
      <c r="K59" s="84"/>
      <c r="L59" s="84"/>
      <c r="M59" s="84"/>
      <c r="N59" s="84"/>
      <c r="O59" s="84">
        <v>0</v>
      </c>
      <c r="P59" s="84"/>
      <c r="Q59" s="134"/>
      <c r="R59" s="134"/>
      <c r="IK59" s="65"/>
      <c r="IL59" s="65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49"/>
  <sheetViews>
    <sheetView showGridLines="0" showZeros="0" workbookViewId="0">
      <selection activeCell="F8" sqref="F8"/>
    </sheetView>
  </sheetViews>
  <sheetFormatPr defaultColWidth="6.875" defaultRowHeight="18.95" customHeight="1"/>
  <cols>
    <col min="1" max="1" width="5.375" style="369" customWidth="1"/>
    <col min="2" max="2" width="5.375" style="370" customWidth="1"/>
    <col min="3" max="3" width="7.625" style="371" customWidth="1"/>
    <col min="4" max="4" width="24.125" style="372" customWidth="1"/>
    <col min="5" max="8" width="8.625" style="373" customWidth="1"/>
    <col min="9" max="236" width="8" style="86" customWidth="1"/>
    <col min="237" max="241" width="6.875" style="65" customWidth="1"/>
    <col min="242" max="16384" width="6.875" style="65"/>
  </cols>
  <sheetData>
    <row r="1" ht="23.25" customHeight="1" spans="1:8">
      <c r="A1" s="66"/>
      <c r="B1" s="66"/>
      <c r="C1" s="66"/>
      <c r="D1" s="66"/>
      <c r="E1" s="66"/>
      <c r="F1" s="66"/>
      <c r="G1" s="66"/>
      <c r="H1" s="66" t="s">
        <v>267</v>
      </c>
    </row>
    <row r="2" ht="23.25" customHeight="1" spans="1:8">
      <c r="A2" s="68" t="s">
        <v>268</v>
      </c>
      <c r="B2" s="68"/>
      <c r="C2" s="68"/>
      <c r="D2" s="68"/>
      <c r="E2" s="68"/>
      <c r="F2" s="68"/>
      <c r="G2" s="68"/>
      <c r="H2" s="68"/>
    </row>
    <row r="3" s="368" customFormat="1" ht="23.25" customHeight="1" spans="1:8">
      <c r="A3" s="374"/>
      <c r="B3" s="69"/>
      <c r="C3" s="66"/>
      <c r="D3" s="66"/>
      <c r="E3" s="66"/>
      <c r="F3" s="66"/>
      <c r="G3" s="66"/>
      <c r="H3" s="66" t="s">
        <v>77</v>
      </c>
    </row>
    <row r="4" s="368" customFormat="1" ht="23.25" customHeight="1" spans="1:8">
      <c r="A4" s="375" t="s">
        <v>137</v>
      </c>
      <c r="B4" s="375"/>
      <c r="C4" s="75" t="s">
        <v>78</v>
      </c>
      <c r="D4" s="75" t="s">
        <v>106</v>
      </c>
      <c r="E4" s="376" t="s">
        <v>139</v>
      </c>
      <c r="F4" s="376"/>
      <c r="G4" s="376"/>
      <c r="H4" s="376"/>
    </row>
    <row r="5" s="368" customFormat="1" ht="23.25" customHeight="1" spans="1:8">
      <c r="A5" s="75" t="s">
        <v>108</v>
      </c>
      <c r="B5" s="75" t="s">
        <v>109</v>
      </c>
      <c r="C5" s="75"/>
      <c r="D5" s="75"/>
      <c r="E5" s="75" t="s">
        <v>80</v>
      </c>
      <c r="F5" s="75" t="s">
        <v>144</v>
      </c>
      <c r="G5" s="75" t="s">
        <v>145</v>
      </c>
      <c r="H5" s="75" t="s">
        <v>146</v>
      </c>
    </row>
    <row r="6" ht="31.5" customHeight="1" spans="1:8">
      <c r="A6" s="75"/>
      <c r="B6" s="75"/>
      <c r="C6" s="75"/>
      <c r="D6" s="75"/>
      <c r="E6" s="75"/>
      <c r="F6" s="75"/>
      <c r="G6" s="75"/>
      <c r="H6" s="75"/>
    </row>
    <row r="7" ht="23.25" customHeight="1" spans="1:8">
      <c r="A7" s="377" t="s">
        <v>92</v>
      </c>
      <c r="B7" s="378" t="s">
        <v>92</v>
      </c>
      <c r="C7" s="378" t="s">
        <v>92</v>
      </c>
      <c r="D7" s="378" t="s">
        <v>92</v>
      </c>
      <c r="E7" s="378">
        <v>2</v>
      </c>
      <c r="F7" s="378">
        <v>3</v>
      </c>
      <c r="G7" s="377">
        <v>4</v>
      </c>
      <c r="H7" s="78">
        <v>5</v>
      </c>
    </row>
    <row r="8" s="64" customFormat="1" ht="23.25" customHeight="1" spans="1:236">
      <c r="A8" s="79"/>
      <c r="B8" s="79"/>
      <c r="C8" s="79"/>
      <c r="D8" s="79" t="s">
        <v>80</v>
      </c>
      <c r="E8" s="79">
        <f>SUM(F8:H8)</f>
        <v>14352318.52</v>
      </c>
      <c r="F8" s="79">
        <f>F9+F21+F28+F36+F43</f>
        <v>8672930.4</v>
      </c>
      <c r="G8" s="79">
        <f>G9+G21+G28+G36+G43</f>
        <v>2680600</v>
      </c>
      <c r="H8" s="137">
        <f>H9+H21+H28+H36+H43</f>
        <v>2998788.12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</row>
    <row r="9" ht="23.25" customHeight="1" spans="1:8">
      <c r="A9" s="79"/>
      <c r="B9" s="79"/>
      <c r="C9" s="79">
        <v>603001</v>
      </c>
      <c r="D9" s="84" t="s">
        <v>94</v>
      </c>
      <c r="E9" s="79">
        <f>SUM(E10:E20)</f>
        <v>12400904.15</v>
      </c>
      <c r="F9" s="79">
        <f>SUM(F10:F20)</f>
        <v>7706516.03</v>
      </c>
      <c r="G9" s="79">
        <f>SUM(G10:G17)</f>
        <v>1901600</v>
      </c>
      <c r="H9" s="137">
        <f>SUM(H10:H17)</f>
        <v>2792788.12</v>
      </c>
    </row>
    <row r="10" ht="23.25" customHeight="1" spans="1:8">
      <c r="A10" s="87" t="s">
        <v>111</v>
      </c>
      <c r="B10" s="87" t="s">
        <v>112</v>
      </c>
      <c r="C10" s="87" t="s">
        <v>114</v>
      </c>
      <c r="D10" s="84" t="s">
        <v>115</v>
      </c>
      <c r="E10" s="84">
        <v>2046225.93</v>
      </c>
      <c r="F10" s="84">
        <v>2046225.93</v>
      </c>
      <c r="G10" s="84"/>
      <c r="H10" s="84"/>
    </row>
    <row r="11" ht="23.25" customHeight="1" spans="1:8">
      <c r="A11" s="87" t="s">
        <v>111</v>
      </c>
      <c r="B11" s="87" t="s">
        <v>112</v>
      </c>
      <c r="C11" s="87" t="s">
        <v>114</v>
      </c>
      <c r="D11" s="84" t="s">
        <v>115</v>
      </c>
      <c r="E11" s="84">
        <v>2854640</v>
      </c>
      <c r="F11" s="84">
        <v>2854640</v>
      </c>
      <c r="G11" s="84"/>
      <c r="H11" s="84"/>
    </row>
    <row r="12" ht="23.25" customHeight="1" spans="1:8">
      <c r="A12" s="87" t="s">
        <v>111</v>
      </c>
      <c r="B12" s="87" t="s">
        <v>112</v>
      </c>
      <c r="C12" s="87" t="s">
        <v>114</v>
      </c>
      <c r="D12" s="84" t="s">
        <v>115</v>
      </c>
      <c r="E12" s="84">
        <v>24419.6</v>
      </c>
      <c r="F12" s="84">
        <v>24419.6</v>
      </c>
      <c r="G12" s="84"/>
      <c r="H12" s="84"/>
    </row>
    <row r="13" ht="23.25" customHeight="1" spans="1:8">
      <c r="A13" s="87" t="s">
        <v>111</v>
      </c>
      <c r="B13" s="87" t="s">
        <v>112</v>
      </c>
      <c r="C13" s="87" t="s">
        <v>114</v>
      </c>
      <c r="D13" s="84" t="s">
        <v>115</v>
      </c>
      <c r="E13" s="84">
        <v>540000</v>
      </c>
      <c r="F13" s="84">
        <v>540000</v>
      </c>
      <c r="G13" s="84"/>
      <c r="H13" s="84"/>
    </row>
    <row r="14" ht="23.25" customHeight="1" spans="1:8">
      <c r="A14" s="87" t="s">
        <v>111</v>
      </c>
      <c r="B14" s="87" t="s">
        <v>112</v>
      </c>
      <c r="C14" s="87" t="s">
        <v>114</v>
      </c>
      <c r="D14" s="84" t="s">
        <v>115</v>
      </c>
      <c r="E14" s="84">
        <v>1275946.1</v>
      </c>
      <c r="F14" s="84">
        <v>1275946.1</v>
      </c>
      <c r="G14" s="84"/>
      <c r="H14" s="84"/>
    </row>
    <row r="15" ht="23.25" customHeight="1" spans="1:8">
      <c r="A15" s="87" t="s">
        <v>111</v>
      </c>
      <c r="B15" s="87" t="s">
        <v>112</v>
      </c>
      <c r="C15" s="87" t="s">
        <v>114</v>
      </c>
      <c r="D15" s="84" t="s">
        <v>115</v>
      </c>
      <c r="E15" s="84">
        <v>189315</v>
      </c>
      <c r="F15" s="84">
        <v>189315</v>
      </c>
      <c r="G15" s="84"/>
      <c r="H15" s="84"/>
    </row>
    <row r="16" ht="23.25" customHeight="1" spans="1:8">
      <c r="A16" s="87" t="s">
        <v>111</v>
      </c>
      <c r="B16" s="87" t="s">
        <v>112</v>
      </c>
      <c r="C16" s="87" t="s">
        <v>114</v>
      </c>
      <c r="D16" s="84" t="s">
        <v>115</v>
      </c>
      <c r="E16" s="84">
        <v>1901600</v>
      </c>
      <c r="F16" s="84"/>
      <c r="G16" s="84">
        <v>1901600</v>
      </c>
      <c r="H16" s="84"/>
    </row>
    <row r="17" ht="23.25" customHeight="1" spans="1:8">
      <c r="A17" s="87" t="s">
        <v>111</v>
      </c>
      <c r="B17" s="87" t="s">
        <v>112</v>
      </c>
      <c r="C17" s="87" t="s">
        <v>114</v>
      </c>
      <c r="D17" s="84" t="s">
        <v>115</v>
      </c>
      <c r="E17" s="84">
        <v>2792788.12</v>
      </c>
      <c r="F17" s="84"/>
      <c r="G17" s="84"/>
      <c r="H17" s="84">
        <v>2792788.12</v>
      </c>
    </row>
    <row r="18" customHeight="1" spans="1:8">
      <c r="A18" s="87" t="s">
        <v>111</v>
      </c>
      <c r="B18" s="87" t="s">
        <v>112</v>
      </c>
      <c r="C18" s="87" t="s">
        <v>114</v>
      </c>
      <c r="D18" s="84" t="s">
        <v>117</v>
      </c>
      <c r="E18" s="84">
        <v>36629.4</v>
      </c>
      <c r="F18" s="84">
        <v>36629.4</v>
      </c>
      <c r="G18" s="84"/>
      <c r="H18" s="84"/>
    </row>
    <row r="19" customHeight="1" spans="1:8">
      <c r="A19" s="87" t="s">
        <v>111</v>
      </c>
      <c r="B19" s="87" t="s">
        <v>112</v>
      </c>
      <c r="C19" s="87" t="s">
        <v>114</v>
      </c>
      <c r="D19" s="84" t="s">
        <v>117</v>
      </c>
      <c r="E19" s="84">
        <v>89340</v>
      </c>
      <c r="F19" s="84">
        <v>89340</v>
      </c>
      <c r="G19" s="84"/>
      <c r="H19" s="84"/>
    </row>
    <row r="20" customHeight="1" spans="1:8">
      <c r="A20" s="87" t="s">
        <v>111</v>
      </c>
      <c r="B20" s="87" t="s">
        <v>112</v>
      </c>
      <c r="C20" s="87" t="s">
        <v>114</v>
      </c>
      <c r="D20" s="84" t="s">
        <v>117</v>
      </c>
      <c r="E20" s="84">
        <v>650000</v>
      </c>
      <c r="F20" s="84">
        <v>650000</v>
      </c>
      <c r="G20" s="84"/>
      <c r="H20" s="84"/>
    </row>
    <row r="21" customHeight="1" spans="1:8">
      <c r="A21" s="87"/>
      <c r="B21" s="87"/>
      <c r="C21" s="87" t="s">
        <v>130</v>
      </c>
      <c r="D21" s="84" t="s">
        <v>96</v>
      </c>
      <c r="E21" s="84">
        <f>SUM(E22:E27)</f>
        <v>685244.01</v>
      </c>
      <c r="F21" s="84">
        <f>SUM(F22:F27)</f>
        <v>450244.01</v>
      </c>
      <c r="G21" s="84">
        <f>SUM(G22:G27)</f>
        <v>202000</v>
      </c>
      <c r="H21" s="84">
        <f>SUM(H22:H27)</f>
        <v>33000</v>
      </c>
    </row>
    <row r="22" customHeight="1" spans="1:8">
      <c r="A22" s="87" t="s">
        <v>111</v>
      </c>
      <c r="B22" s="87" t="s">
        <v>112</v>
      </c>
      <c r="C22" s="87" t="s">
        <v>130</v>
      </c>
      <c r="D22" s="84" t="s">
        <v>131</v>
      </c>
      <c r="E22" s="84">
        <v>177180</v>
      </c>
      <c r="F22" s="84">
        <v>177180</v>
      </c>
      <c r="G22" s="84"/>
      <c r="H22" s="84"/>
    </row>
    <row r="23" customHeight="1" spans="1:8">
      <c r="A23" s="87" t="s">
        <v>111</v>
      </c>
      <c r="B23" s="87" t="s">
        <v>112</v>
      </c>
      <c r="C23" s="87" t="s">
        <v>130</v>
      </c>
      <c r="D23" s="84" t="s">
        <v>131</v>
      </c>
      <c r="E23" s="84">
        <v>113524.01</v>
      </c>
      <c r="F23" s="84">
        <v>113524.01</v>
      </c>
      <c r="G23" s="84"/>
      <c r="H23" s="84"/>
    </row>
    <row r="24" customHeight="1" spans="1:8">
      <c r="A24" s="87" t="s">
        <v>111</v>
      </c>
      <c r="B24" s="87" t="s">
        <v>112</v>
      </c>
      <c r="C24" s="87" t="s">
        <v>130</v>
      </c>
      <c r="D24" s="84" t="s">
        <v>131</v>
      </c>
      <c r="E24" s="84">
        <v>115620</v>
      </c>
      <c r="F24" s="84">
        <v>115620</v>
      </c>
      <c r="G24" s="84"/>
      <c r="H24" s="84"/>
    </row>
    <row r="25" customHeight="1" spans="1:8">
      <c r="A25" s="87" t="s">
        <v>111</v>
      </c>
      <c r="B25" s="87" t="s">
        <v>112</v>
      </c>
      <c r="C25" s="87" t="s">
        <v>130</v>
      </c>
      <c r="D25" s="84" t="s">
        <v>131</v>
      </c>
      <c r="E25" s="84">
        <v>43920</v>
      </c>
      <c r="F25" s="84">
        <v>43920</v>
      </c>
      <c r="G25" s="84"/>
      <c r="H25" s="84"/>
    </row>
    <row r="26" customHeight="1" spans="1:8">
      <c r="A26" s="87" t="s">
        <v>111</v>
      </c>
      <c r="B26" s="87" t="s">
        <v>112</v>
      </c>
      <c r="C26" s="87" t="s">
        <v>130</v>
      </c>
      <c r="D26" s="84" t="s">
        <v>131</v>
      </c>
      <c r="E26" s="84">
        <v>202000</v>
      </c>
      <c r="F26" s="84"/>
      <c r="G26" s="84">
        <v>202000</v>
      </c>
      <c r="H26" s="84"/>
    </row>
    <row r="27" customHeight="1" spans="1:8">
      <c r="A27" s="87" t="s">
        <v>111</v>
      </c>
      <c r="B27" s="87" t="s">
        <v>112</v>
      </c>
      <c r="C27" s="87" t="s">
        <v>130</v>
      </c>
      <c r="D27" s="84" t="s">
        <v>131</v>
      </c>
      <c r="E27" s="84">
        <v>33000</v>
      </c>
      <c r="F27" s="84"/>
      <c r="G27" s="84"/>
      <c r="H27" s="84">
        <v>33000</v>
      </c>
    </row>
    <row r="28" customHeight="1" spans="1:8">
      <c r="A28" s="87"/>
      <c r="B28" s="87"/>
      <c r="C28" s="87" t="s">
        <v>132</v>
      </c>
      <c r="D28" s="84" t="s">
        <v>98</v>
      </c>
      <c r="E28" s="84">
        <f>SUM(E29:E35)</f>
        <v>1020122.27</v>
      </c>
      <c r="F28" s="84">
        <f>SUM(F29:F35)</f>
        <v>325122.27</v>
      </c>
      <c r="G28" s="84">
        <f>SUM(G29:G35)</f>
        <v>547000</v>
      </c>
      <c r="H28" s="84">
        <f>SUM(H29:H35)</f>
        <v>148000</v>
      </c>
    </row>
    <row r="29" customHeight="1" spans="1:8">
      <c r="A29" s="87" t="s">
        <v>111</v>
      </c>
      <c r="B29" s="87" t="s">
        <v>112</v>
      </c>
      <c r="C29" s="87" t="s">
        <v>132</v>
      </c>
      <c r="D29" s="84" t="s">
        <v>131</v>
      </c>
      <c r="E29" s="84">
        <v>118536</v>
      </c>
      <c r="F29" s="84">
        <v>118536</v>
      </c>
      <c r="G29" s="84"/>
      <c r="H29" s="84"/>
    </row>
    <row r="30" customHeight="1" spans="1:8">
      <c r="A30" s="87" t="s">
        <v>111</v>
      </c>
      <c r="B30" s="87" t="s">
        <v>112</v>
      </c>
      <c r="C30" s="87" t="s">
        <v>132</v>
      </c>
      <c r="D30" s="84" t="s">
        <v>131</v>
      </c>
      <c r="E30" s="84">
        <v>540</v>
      </c>
      <c r="F30" s="84">
        <v>540</v>
      </c>
      <c r="G30" s="84"/>
      <c r="H30" s="84"/>
    </row>
    <row r="31" customHeight="1" spans="1:8">
      <c r="A31" s="87" t="s">
        <v>111</v>
      </c>
      <c r="B31" s="87" t="s">
        <v>112</v>
      </c>
      <c r="C31" s="87" t="s">
        <v>132</v>
      </c>
      <c r="D31" s="84" t="s">
        <v>131</v>
      </c>
      <c r="E31" s="84">
        <v>81717.87</v>
      </c>
      <c r="F31" s="84">
        <v>81717.87</v>
      </c>
      <c r="G31" s="84"/>
      <c r="H31" s="84"/>
    </row>
    <row r="32" customHeight="1" spans="1:8">
      <c r="A32" s="87" t="s">
        <v>111</v>
      </c>
      <c r="B32" s="87" t="s">
        <v>112</v>
      </c>
      <c r="C32" s="87" t="s">
        <v>132</v>
      </c>
      <c r="D32" s="84" t="s">
        <v>131</v>
      </c>
      <c r="E32" s="84">
        <v>92580</v>
      </c>
      <c r="F32" s="84">
        <v>92580</v>
      </c>
      <c r="G32" s="84"/>
      <c r="H32" s="84"/>
    </row>
    <row r="33" customHeight="1" spans="1:8">
      <c r="A33" s="87" t="s">
        <v>111</v>
      </c>
      <c r="B33" s="87" t="s">
        <v>112</v>
      </c>
      <c r="C33" s="87" t="s">
        <v>132</v>
      </c>
      <c r="D33" s="84" t="s">
        <v>131</v>
      </c>
      <c r="E33" s="84">
        <v>31748.4</v>
      </c>
      <c r="F33" s="84">
        <v>31748.4</v>
      </c>
      <c r="G33" s="84"/>
      <c r="H33" s="84"/>
    </row>
    <row r="34" customHeight="1" spans="1:8">
      <c r="A34" s="87" t="s">
        <v>111</v>
      </c>
      <c r="B34" s="87" t="s">
        <v>112</v>
      </c>
      <c r="C34" s="87" t="s">
        <v>132</v>
      </c>
      <c r="D34" s="84" t="s">
        <v>131</v>
      </c>
      <c r="E34" s="84">
        <v>547000</v>
      </c>
      <c r="F34" s="84"/>
      <c r="G34" s="84">
        <v>547000</v>
      </c>
      <c r="H34" s="84"/>
    </row>
    <row r="35" customHeight="1" spans="1:8">
      <c r="A35" s="87" t="s">
        <v>111</v>
      </c>
      <c r="B35" s="87" t="s">
        <v>112</v>
      </c>
      <c r="C35" s="87" t="s">
        <v>132</v>
      </c>
      <c r="D35" s="84" t="s">
        <v>131</v>
      </c>
      <c r="E35" s="84">
        <v>148000</v>
      </c>
      <c r="F35" s="84"/>
      <c r="G35" s="84"/>
      <c r="H35" s="84">
        <v>148000</v>
      </c>
    </row>
    <row r="36" customHeight="1" spans="1:8">
      <c r="A36" s="87"/>
      <c r="B36" s="87"/>
      <c r="C36" s="87" t="s">
        <v>133</v>
      </c>
      <c r="D36" s="84" t="s">
        <v>100</v>
      </c>
      <c r="E36" s="84">
        <f>SUM(E37:E42)</f>
        <v>123326.63</v>
      </c>
      <c r="F36" s="84">
        <f>SUM(F37:F42)</f>
        <v>93326.63</v>
      </c>
      <c r="G36" s="84">
        <f>SUM(G37:G42)</f>
        <v>20000</v>
      </c>
      <c r="H36" s="84">
        <f>SUM(H37:H42)</f>
        <v>10000</v>
      </c>
    </row>
    <row r="37" customHeight="1" spans="1:8">
      <c r="A37" s="87" t="s">
        <v>111</v>
      </c>
      <c r="B37" s="87" t="s">
        <v>112</v>
      </c>
      <c r="C37" s="87" t="s">
        <v>133</v>
      </c>
      <c r="D37" s="84" t="s">
        <v>131</v>
      </c>
      <c r="E37" s="84">
        <v>37548</v>
      </c>
      <c r="F37" s="84">
        <v>37548</v>
      </c>
      <c r="G37" s="84"/>
      <c r="H37" s="84"/>
    </row>
    <row r="38" customHeight="1" spans="1:8">
      <c r="A38" s="87" t="s">
        <v>111</v>
      </c>
      <c r="B38" s="87" t="s">
        <v>112</v>
      </c>
      <c r="C38" s="87" t="s">
        <v>133</v>
      </c>
      <c r="D38" s="84" t="s">
        <v>131</v>
      </c>
      <c r="E38" s="84">
        <v>23553.83</v>
      </c>
      <c r="F38" s="84">
        <v>23553.83</v>
      </c>
      <c r="G38" s="84"/>
      <c r="H38" s="84"/>
    </row>
    <row r="39" customHeight="1" spans="1:8">
      <c r="A39" s="87" t="s">
        <v>111</v>
      </c>
      <c r="B39" s="87" t="s">
        <v>112</v>
      </c>
      <c r="C39" s="87" t="s">
        <v>133</v>
      </c>
      <c r="D39" s="84" t="s">
        <v>131</v>
      </c>
      <c r="E39" s="84">
        <v>23124</v>
      </c>
      <c r="F39" s="84">
        <v>23124</v>
      </c>
      <c r="G39" s="84"/>
      <c r="H39" s="84"/>
    </row>
    <row r="40" customHeight="1" spans="1:8">
      <c r="A40" s="87" t="s">
        <v>111</v>
      </c>
      <c r="B40" s="87" t="s">
        <v>112</v>
      </c>
      <c r="C40" s="87" t="s">
        <v>133</v>
      </c>
      <c r="D40" s="84" t="s">
        <v>131</v>
      </c>
      <c r="E40" s="84">
        <v>9100.8</v>
      </c>
      <c r="F40" s="84">
        <v>9100.8</v>
      </c>
      <c r="G40" s="84"/>
      <c r="H40" s="84"/>
    </row>
    <row r="41" customHeight="1" spans="1:8">
      <c r="A41" s="87" t="s">
        <v>111</v>
      </c>
      <c r="B41" s="87" t="s">
        <v>112</v>
      </c>
      <c r="C41" s="87" t="s">
        <v>133</v>
      </c>
      <c r="D41" s="84" t="s">
        <v>131</v>
      </c>
      <c r="E41" s="84">
        <v>20000</v>
      </c>
      <c r="F41" s="84"/>
      <c r="G41" s="84">
        <v>20000</v>
      </c>
      <c r="H41" s="84"/>
    </row>
    <row r="42" customHeight="1" spans="1:8">
      <c r="A42" s="87" t="s">
        <v>111</v>
      </c>
      <c r="B42" s="87" t="s">
        <v>112</v>
      </c>
      <c r="C42" s="87" t="s">
        <v>133</v>
      </c>
      <c r="D42" s="84" t="s">
        <v>131</v>
      </c>
      <c r="E42" s="84">
        <v>10000</v>
      </c>
      <c r="F42" s="84"/>
      <c r="G42" s="84"/>
      <c r="H42" s="84">
        <v>10000</v>
      </c>
    </row>
    <row r="43" customHeight="1" spans="1:8">
      <c r="A43" s="87"/>
      <c r="B43" s="87"/>
      <c r="C43" s="87" t="s">
        <v>134</v>
      </c>
      <c r="D43" s="84" t="s">
        <v>102</v>
      </c>
      <c r="E43" s="84">
        <f>SUM(E44:E49)</f>
        <v>122721.46</v>
      </c>
      <c r="F43" s="84">
        <f>SUM(F44:F49)</f>
        <v>97721.46</v>
      </c>
      <c r="G43" s="84">
        <f>SUM(G44:G49)</f>
        <v>10000</v>
      </c>
      <c r="H43" s="84">
        <f>SUM(H44:H49)</f>
        <v>15000</v>
      </c>
    </row>
    <row r="44" customHeight="1" spans="1:8">
      <c r="A44" s="87" t="s">
        <v>111</v>
      </c>
      <c r="B44" s="87" t="s">
        <v>112</v>
      </c>
      <c r="C44" s="87" t="s">
        <v>134</v>
      </c>
      <c r="D44" s="84" t="s">
        <v>131</v>
      </c>
      <c r="E44" s="84">
        <v>40368</v>
      </c>
      <c r="F44" s="84">
        <v>40368</v>
      </c>
      <c r="G44" s="84"/>
      <c r="H44" s="84"/>
    </row>
    <row r="45" customHeight="1" spans="1:8">
      <c r="A45" s="87" t="s">
        <v>111</v>
      </c>
      <c r="B45" s="87" t="s">
        <v>112</v>
      </c>
      <c r="C45" s="87" t="s">
        <v>134</v>
      </c>
      <c r="D45" s="84" t="s">
        <v>131</v>
      </c>
      <c r="E45" s="84">
        <v>24691.86</v>
      </c>
      <c r="F45" s="84">
        <v>24691.86</v>
      </c>
      <c r="G45" s="84"/>
      <c r="H45" s="84"/>
    </row>
    <row r="46" customHeight="1" spans="1:8">
      <c r="A46" s="87" t="s">
        <v>111</v>
      </c>
      <c r="B46" s="87" t="s">
        <v>112</v>
      </c>
      <c r="C46" s="87" t="s">
        <v>134</v>
      </c>
      <c r="D46" s="84" t="s">
        <v>131</v>
      </c>
      <c r="E46" s="84">
        <v>23136</v>
      </c>
      <c r="F46" s="84">
        <v>23136</v>
      </c>
      <c r="G46" s="84"/>
      <c r="H46" s="84"/>
    </row>
    <row r="47" customHeight="1" spans="1:8">
      <c r="A47" s="87" t="s">
        <v>111</v>
      </c>
      <c r="B47" s="87" t="s">
        <v>112</v>
      </c>
      <c r="C47" s="87" t="s">
        <v>134</v>
      </c>
      <c r="D47" s="84" t="s">
        <v>131</v>
      </c>
      <c r="E47" s="84">
        <v>9525.6</v>
      </c>
      <c r="F47" s="84">
        <v>9525.6</v>
      </c>
      <c r="G47" s="84"/>
      <c r="H47" s="84"/>
    </row>
    <row r="48" customHeight="1" spans="1:8">
      <c r="A48" s="87" t="s">
        <v>111</v>
      </c>
      <c r="B48" s="87" t="s">
        <v>112</v>
      </c>
      <c r="C48" s="87" t="s">
        <v>134</v>
      </c>
      <c r="D48" s="84" t="s">
        <v>131</v>
      </c>
      <c r="E48" s="84">
        <v>10000</v>
      </c>
      <c r="F48" s="84"/>
      <c r="G48" s="84">
        <v>10000</v>
      </c>
      <c r="H48" s="84"/>
    </row>
    <row r="49" customHeight="1" spans="1:8">
      <c r="A49" s="87" t="s">
        <v>111</v>
      </c>
      <c r="B49" s="87" t="s">
        <v>112</v>
      </c>
      <c r="C49" s="87" t="s">
        <v>134</v>
      </c>
      <c r="D49" s="84" t="s">
        <v>131</v>
      </c>
      <c r="E49" s="84">
        <v>15000</v>
      </c>
      <c r="F49" s="84"/>
      <c r="G49" s="84"/>
      <c r="H49" s="84">
        <v>15000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39"/>
  <sheetViews>
    <sheetView showGridLines="0" showZeros="0" topLeftCell="J1" workbookViewId="0">
      <selection activeCell="X3" sqref="X3:Y3"/>
    </sheetView>
  </sheetViews>
  <sheetFormatPr defaultColWidth="6.75" defaultRowHeight="23.1" customHeight="1"/>
  <cols>
    <col min="1" max="3" width="3.625" style="343" customWidth="1"/>
    <col min="4" max="4" width="7.25" style="343" customWidth="1"/>
    <col min="5" max="5" width="19.5" style="343" customWidth="1"/>
    <col min="6" max="6" width="12.875" style="343" customWidth="1"/>
    <col min="7" max="8" width="12.375" style="343" customWidth="1"/>
    <col min="9" max="9" width="12.25" style="343" customWidth="1"/>
    <col min="10" max="11" width="7.5" style="343" customWidth="1"/>
    <col min="12" max="12" width="12.125" style="344" customWidth="1"/>
    <col min="13" max="13" width="15" style="343" customWidth="1"/>
    <col min="14" max="14" width="12.75" style="343" customWidth="1"/>
    <col min="15" max="20" width="7.5" style="343" customWidth="1"/>
    <col min="21" max="21" width="10.875" style="343" customWidth="1"/>
    <col min="22" max="22" width="13" style="343" customWidth="1"/>
    <col min="23" max="23" width="7.5" style="343" customWidth="1"/>
    <col min="24" max="24" width="10.75" style="343" customWidth="1"/>
    <col min="25" max="25" width="11.375" style="343" customWidth="1"/>
    <col min="26" max="16384" width="6.75" style="343"/>
  </cols>
  <sheetData>
    <row r="1" customHeight="1" spans="2:26">
      <c r="B1" s="345"/>
      <c r="C1" s="345"/>
      <c r="D1" s="345"/>
      <c r="E1" s="345"/>
      <c r="F1" s="345"/>
      <c r="G1" s="345"/>
      <c r="H1" s="345"/>
      <c r="I1" s="345"/>
      <c r="J1" s="345"/>
      <c r="K1" s="345"/>
      <c r="M1" s="345"/>
      <c r="N1" s="345"/>
      <c r="O1" s="345"/>
      <c r="P1" s="345"/>
      <c r="Q1" s="345"/>
      <c r="R1" s="345"/>
      <c r="S1" s="345"/>
      <c r="T1" s="345"/>
      <c r="U1" s="345"/>
      <c r="Y1" s="363" t="s">
        <v>269</v>
      </c>
      <c r="Z1" s="364"/>
    </row>
    <row r="2" customHeight="1" spans="1:25">
      <c r="A2" s="346" t="s">
        <v>270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</row>
    <row r="3" customHeight="1" spans="1:26">
      <c r="A3" s="347"/>
      <c r="B3" s="347"/>
      <c r="C3" s="347"/>
      <c r="D3" s="348"/>
      <c r="E3" s="348"/>
      <c r="F3" s="348"/>
      <c r="G3" s="348"/>
      <c r="H3" s="348"/>
      <c r="I3" s="348"/>
      <c r="J3" s="348"/>
      <c r="K3" s="348"/>
      <c r="M3" s="348"/>
      <c r="N3" s="348"/>
      <c r="O3" s="348"/>
      <c r="P3" s="348"/>
      <c r="Q3" s="348"/>
      <c r="R3" s="348"/>
      <c r="S3" s="348"/>
      <c r="T3" s="348"/>
      <c r="U3" s="348"/>
      <c r="X3" s="359" t="s">
        <v>77</v>
      </c>
      <c r="Y3" s="359"/>
      <c r="Z3" s="365"/>
    </row>
    <row r="4" ht="27" customHeight="1" spans="1:25">
      <c r="A4" s="349" t="s">
        <v>105</v>
      </c>
      <c r="B4" s="349"/>
      <c r="C4" s="349"/>
      <c r="D4" s="350" t="s">
        <v>78</v>
      </c>
      <c r="E4" s="350" t="s">
        <v>106</v>
      </c>
      <c r="F4" s="350" t="s">
        <v>107</v>
      </c>
      <c r="G4" s="351" t="s">
        <v>190</v>
      </c>
      <c r="H4" s="352"/>
      <c r="I4" s="352"/>
      <c r="J4" s="352"/>
      <c r="K4" s="352"/>
      <c r="L4" s="356"/>
      <c r="M4" s="357" t="s">
        <v>158</v>
      </c>
      <c r="N4" s="357"/>
      <c r="O4" s="357"/>
      <c r="P4" s="357"/>
      <c r="Q4" s="357"/>
      <c r="R4" s="357"/>
      <c r="S4" s="357"/>
      <c r="T4" s="357"/>
      <c r="U4" s="360" t="s">
        <v>159</v>
      </c>
      <c r="V4" s="350" t="s">
        <v>191</v>
      </c>
      <c r="W4" s="350"/>
      <c r="X4" s="350"/>
      <c r="Y4" s="350"/>
    </row>
    <row r="5" ht="27" customHeight="1" spans="1:25">
      <c r="A5" s="350" t="s">
        <v>108</v>
      </c>
      <c r="B5" s="350" t="s">
        <v>109</v>
      </c>
      <c r="C5" s="350" t="s">
        <v>110</v>
      </c>
      <c r="D5" s="350"/>
      <c r="E5" s="350"/>
      <c r="F5" s="350"/>
      <c r="G5" s="350" t="s">
        <v>80</v>
      </c>
      <c r="H5" s="350" t="s">
        <v>154</v>
      </c>
      <c r="I5" s="350" t="s">
        <v>192</v>
      </c>
      <c r="J5" s="350" t="s">
        <v>193</v>
      </c>
      <c r="K5" s="358" t="s">
        <v>194</v>
      </c>
      <c r="L5" s="350" t="s">
        <v>173</v>
      </c>
      <c r="M5" s="350" t="s">
        <v>80</v>
      </c>
      <c r="N5" s="350" t="s">
        <v>195</v>
      </c>
      <c r="O5" s="350" t="s">
        <v>196</v>
      </c>
      <c r="P5" s="350" t="s">
        <v>197</v>
      </c>
      <c r="Q5" s="358" t="s">
        <v>198</v>
      </c>
      <c r="R5" s="350" t="s">
        <v>199</v>
      </c>
      <c r="S5" s="350" t="s">
        <v>200</v>
      </c>
      <c r="T5" s="350" t="s">
        <v>201</v>
      </c>
      <c r="U5" s="361"/>
      <c r="V5" s="350" t="s">
        <v>80</v>
      </c>
      <c r="W5" s="350" t="s">
        <v>202</v>
      </c>
      <c r="X5" s="350" t="s">
        <v>203</v>
      </c>
      <c r="Y5" s="350" t="s">
        <v>191</v>
      </c>
    </row>
    <row r="6" ht="27" customHeight="1" spans="1:25">
      <c r="A6" s="350"/>
      <c r="B6" s="350"/>
      <c r="C6" s="350"/>
      <c r="D6" s="350"/>
      <c r="E6" s="350"/>
      <c r="F6" s="350"/>
      <c r="G6" s="350"/>
      <c r="H6" s="350"/>
      <c r="I6" s="350"/>
      <c r="J6" s="350"/>
      <c r="K6" s="358"/>
      <c r="L6" s="350"/>
      <c r="M6" s="350"/>
      <c r="N6" s="350"/>
      <c r="O6" s="350"/>
      <c r="P6" s="350"/>
      <c r="Q6" s="358"/>
      <c r="R6" s="350"/>
      <c r="S6" s="350"/>
      <c r="T6" s="350"/>
      <c r="U6" s="362"/>
      <c r="V6" s="350"/>
      <c r="W6" s="350"/>
      <c r="X6" s="350"/>
      <c r="Y6" s="350"/>
    </row>
    <row r="7" customHeight="1" spans="1:25">
      <c r="A7" s="349" t="s">
        <v>92</v>
      </c>
      <c r="B7" s="349" t="s">
        <v>92</v>
      </c>
      <c r="C7" s="349" t="s">
        <v>92</v>
      </c>
      <c r="D7" s="349" t="s">
        <v>92</v>
      </c>
      <c r="E7" s="349" t="s">
        <v>92</v>
      </c>
      <c r="F7" s="349">
        <v>1</v>
      </c>
      <c r="G7" s="349">
        <v>2</v>
      </c>
      <c r="H7" s="349">
        <v>3</v>
      </c>
      <c r="I7" s="349">
        <v>4</v>
      </c>
      <c r="J7" s="349">
        <v>5</v>
      </c>
      <c r="K7" s="349">
        <v>6</v>
      </c>
      <c r="L7" s="349">
        <v>7</v>
      </c>
      <c r="M7" s="349">
        <v>8</v>
      </c>
      <c r="N7" s="349">
        <v>9</v>
      </c>
      <c r="O7" s="349">
        <v>10</v>
      </c>
      <c r="P7" s="349">
        <v>11</v>
      </c>
      <c r="Q7" s="349">
        <v>12</v>
      </c>
      <c r="R7" s="349">
        <v>13</v>
      </c>
      <c r="S7" s="349">
        <v>14</v>
      </c>
      <c r="T7" s="349">
        <v>15</v>
      </c>
      <c r="U7" s="349">
        <v>16</v>
      </c>
      <c r="V7" s="349">
        <v>17</v>
      </c>
      <c r="W7" s="349">
        <v>18</v>
      </c>
      <c r="X7" s="349">
        <v>19</v>
      </c>
      <c r="Y7" s="349">
        <v>20</v>
      </c>
    </row>
    <row r="8" s="340" customFormat="1" customHeight="1" spans="1:25">
      <c r="A8" s="353"/>
      <c r="B8" s="353"/>
      <c r="C8" s="353"/>
      <c r="D8" s="354"/>
      <c r="E8" s="353" t="s">
        <v>80</v>
      </c>
      <c r="F8" s="337">
        <f>F9+F19+F24+F30+F35</f>
        <v>8672930.4</v>
      </c>
      <c r="G8" s="337">
        <f t="shared" ref="G8:Y8" si="0">G9+G19+G24+G30+G35</f>
        <v>5413877.93</v>
      </c>
      <c r="H8" s="337">
        <f t="shared" si="0"/>
        <v>2419857.93</v>
      </c>
      <c r="I8" s="337">
        <f t="shared" si="0"/>
        <v>2854640</v>
      </c>
      <c r="J8" s="337">
        <f t="shared" si="0"/>
        <v>540</v>
      </c>
      <c r="K8" s="337">
        <f t="shared" si="0"/>
        <v>0</v>
      </c>
      <c r="L8" s="337">
        <f t="shared" si="0"/>
        <v>254460</v>
      </c>
      <c r="M8" s="337">
        <f t="shared" si="0"/>
        <v>1519433.67</v>
      </c>
      <c r="N8" s="337">
        <f t="shared" si="0"/>
        <v>1519433.67</v>
      </c>
      <c r="O8" s="337">
        <f t="shared" si="0"/>
        <v>0</v>
      </c>
      <c r="P8" s="337">
        <f t="shared" si="0"/>
        <v>0</v>
      </c>
      <c r="Q8" s="337">
        <f t="shared" si="0"/>
        <v>0</v>
      </c>
      <c r="R8" s="337">
        <f t="shared" si="0"/>
        <v>0</v>
      </c>
      <c r="S8" s="337">
        <f t="shared" si="0"/>
        <v>0</v>
      </c>
      <c r="T8" s="337">
        <f t="shared" si="0"/>
        <v>0</v>
      </c>
      <c r="U8" s="337">
        <f t="shared" si="0"/>
        <v>283609.8</v>
      </c>
      <c r="V8" s="337">
        <f t="shared" si="0"/>
        <v>1340389</v>
      </c>
      <c r="W8" s="337">
        <f t="shared" si="0"/>
        <v>0</v>
      </c>
      <c r="X8" s="337">
        <f t="shared" si="0"/>
        <v>650000</v>
      </c>
      <c r="Y8" s="337">
        <f t="shared" si="0"/>
        <v>690389</v>
      </c>
    </row>
    <row r="9" s="341" customFormat="1" ht="26.25" customHeight="1" spans="1:254">
      <c r="A9" s="286"/>
      <c r="B9" s="286"/>
      <c r="C9" s="286"/>
      <c r="D9" s="79">
        <v>603001</v>
      </c>
      <c r="E9" s="84" t="s">
        <v>94</v>
      </c>
      <c r="F9" s="338">
        <f>SUM(F10:F18)</f>
        <v>7706516.03</v>
      </c>
      <c r="G9" s="338">
        <f t="shared" ref="G9:W9" si="1">SUM(G10:G15)</f>
        <v>4900865.93</v>
      </c>
      <c r="H9" s="338">
        <f t="shared" si="1"/>
        <v>2046225.93</v>
      </c>
      <c r="I9" s="338">
        <f t="shared" si="1"/>
        <v>2854640</v>
      </c>
      <c r="J9" s="338">
        <f t="shared" si="1"/>
        <v>0</v>
      </c>
      <c r="K9" s="338">
        <f t="shared" si="1"/>
        <v>0</v>
      </c>
      <c r="L9" s="338">
        <f t="shared" si="1"/>
        <v>0</v>
      </c>
      <c r="M9" s="338">
        <f t="shared" si="1"/>
        <v>1275946.1</v>
      </c>
      <c r="N9" s="338">
        <f t="shared" si="1"/>
        <v>1275946.1</v>
      </c>
      <c r="O9" s="338">
        <f t="shared" si="1"/>
        <v>0</v>
      </c>
      <c r="P9" s="338">
        <f t="shared" si="1"/>
        <v>0</v>
      </c>
      <c r="Q9" s="338">
        <f t="shared" si="1"/>
        <v>0</v>
      </c>
      <c r="R9" s="338">
        <f t="shared" si="1"/>
        <v>0</v>
      </c>
      <c r="S9" s="338">
        <f t="shared" si="1"/>
        <v>0</v>
      </c>
      <c r="T9" s="338">
        <f t="shared" si="1"/>
        <v>0</v>
      </c>
      <c r="U9" s="338">
        <f t="shared" si="1"/>
        <v>189315</v>
      </c>
      <c r="V9" s="338">
        <f>SUM(W9:Y9)</f>
        <v>1340389</v>
      </c>
      <c r="W9" s="338">
        <f t="shared" si="1"/>
        <v>0</v>
      </c>
      <c r="X9" s="338">
        <f>SUM(X10:X18)</f>
        <v>650000</v>
      </c>
      <c r="Y9" s="338">
        <f>SUM(Y10:Y18)</f>
        <v>690389</v>
      </c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/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66"/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66"/>
      <c r="FK9" s="366"/>
      <c r="FL9" s="366"/>
      <c r="FM9" s="366"/>
      <c r="FN9" s="366"/>
      <c r="FO9" s="366"/>
      <c r="FP9" s="366"/>
      <c r="FQ9" s="366"/>
      <c r="FR9" s="366"/>
      <c r="FS9" s="366"/>
      <c r="FT9" s="366"/>
      <c r="FU9" s="366"/>
      <c r="FV9" s="366"/>
      <c r="FW9" s="366"/>
      <c r="FX9" s="366"/>
      <c r="FY9" s="366"/>
      <c r="FZ9" s="366"/>
      <c r="GA9" s="366"/>
      <c r="GB9" s="366"/>
      <c r="GC9" s="366"/>
      <c r="GD9" s="366"/>
      <c r="GE9" s="366"/>
      <c r="GF9" s="366"/>
      <c r="GG9" s="366"/>
      <c r="GH9" s="366"/>
      <c r="GI9" s="366"/>
      <c r="GJ9" s="366"/>
      <c r="GK9" s="366"/>
      <c r="GL9" s="366"/>
      <c r="GM9" s="366"/>
      <c r="GN9" s="366"/>
      <c r="GO9" s="366"/>
      <c r="GP9" s="366"/>
      <c r="GQ9" s="366"/>
      <c r="GR9" s="366"/>
      <c r="GS9" s="366"/>
      <c r="GT9" s="366"/>
      <c r="GU9" s="366"/>
      <c r="GV9" s="366"/>
      <c r="GW9" s="366"/>
      <c r="GX9" s="366"/>
      <c r="GY9" s="366"/>
      <c r="GZ9" s="366"/>
      <c r="HA9" s="366"/>
      <c r="HB9" s="366"/>
      <c r="HC9" s="366"/>
      <c r="HD9" s="366"/>
      <c r="HE9" s="366"/>
      <c r="HF9" s="366"/>
      <c r="HG9" s="366"/>
      <c r="HH9" s="366"/>
      <c r="HI9" s="366"/>
      <c r="HJ9" s="366"/>
      <c r="HK9" s="366"/>
      <c r="HL9" s="366"/>
      <c r="HM9" s="366"/>
      <c r="HN9" s="366"/>
      <c r="HO9" s="366"/>
      <c r="HP9" s="366"/>
      <c r="HQ9" s="366"/>
      <c r="HR9" s="366"/>
      <c r="HS9" s="366"/>
      <c r="HT9" s="366"/>
      <c r="HU9" s="366"/>
      <c r="HV9" s="366"/>
      <c r="HW9" s="366"/>
      <c r="HX9" s="366"/>
      <c r="HY9" s="366"/>
      <c r="HZ9" s="366"/>
      <c r="IA9" s="366"/>
      <c r="IB9" s="366"/>
      <c r="IC9" s="366"/>
      <c r="ID9" s="366"/>
      <c r="IE9" s="366"/>
      <c r="IF9" s="366"/>
      <c r="IG9" s="366"/>
      <c r="IH9" s="366"/>
      <c r="II9" s="366"/>
      <c r="IJ9" s="366"/>
      <c r="IK9" s="366"/>
      <c r="IL9" s="366"/>
      <c r="IM9" s="366"/>
      <c r="IN9" s="366"/>
      <c r="IO9" s="366"/>
      <c r="IP9" s="366"/>
      <c r="IQ9" s="366"/>
      <c r="IR9" s="366"/>
      <c r="IS9" s="366"/>
      <c r="IT9" s="366"/>
    </row>
    <row r="10" s="342" customFormat="1" ht="24.75" customHeight="1" spans="1:248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84">
        <v>2046225.93</v>
      </c>
      <c r="G10" s="84">
        <v>2046225.93</v>
      </c>
      <c r="H10" s="84">
        <v>2046225.93</v>
      </c>
      <c r="I10" s="84"/>
      <c r="J10" s="84"/>
      <c r="K10" s="84"/>
      <c r="L10" s="84"/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161"/>
      <c r="S10" s="161"/>
      <c r="T10" s="161"/>
      <c r="U10" s="161"/>
      <c r="V10" s="161"/>
      <c r="W10" s="161"/>
      <c r="X10" s="161"/>
      <c r="Y10" s="161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  <c r="HW10" s="367"/>
      <c r="HX10" s="367"/>
      <c r="HY10" s="367"/>
      <c r="HZ10" s="367"/>
      <c r="IA10" s="367"/>
      <c r="IB10" s="367"/>
      <c r="IC10" s="367"/>
      <c r="ID10" s="367"/>
      <c r="IE10" s="367"/>
      <c r="IF10" s="367"/>
      <c r="IG10" s="367"/>
      <c r="IH10" s="367"/>
      <c r="II10" s="367"/>
      <c r="IJ10" s="367"/>
      <c r="IK10" s="367"/>
      <c r="IL10" s="367"/>
      <c r="IM10" s="367"/>
      <c r="IN10" s="367"/>
    </row>
    <row r="11" s="254" customFormat="1" ht="24.75" customHeight="1" spans="1:248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84">
        <v>2854640</v>
      </c>
      <c r="G11" s="84">
        <v>2854640</v>
      </c>
      <c r="H11" s="84"/>
      <c r="I11" s="84">
        <v>2854640</v>
      </c>
      <c r="J11" s="84"/>
      <c r="K11" s="84"/>
      <c r="L11" s="84"/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161"/>
      <c r="S11" s="134"/>
      <c r="T11" s="134"/>
      <c r="U11" s="134"/>
      <c r="V11" s="339"/>
      <c r="W11" s="339"/>
      <c r="X11" s="339"/>
      <c r="Y11" s="134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79"/>
      <c r="DL11" s="279"/>
      <c r="DM11" s="279"/>
      <c r="DN11" s="279"/>
      <c r="DO11" s="279"/>
      <c r="DP11" s="279"/>
      <c r="DQ11" s="279"/>
      <c r="DR11" s="279"/>
      <c r="DS11" s="279"/>
      <c r="DT11" s="279"/>
      <c r="DU11" s="279"/>
      <c r="DV11" s="279"/>
      <c r="DW11" s="279"/>
      <c r="DX11" s="279"/>
      <c r="DY11" s="279"/>
      <c r="DZ11" s="279"/>
      <c r="EA11" s="279"/>
      <c r="EB11" s="279"/>
      <c r="EC11" s="279"/>
      <c r="ED11" s="279"/>
      <c r="EE11" s="279"/>
      <c r="EF11" s="279"/>
      <c r="EG11" s="279"/>
      <c r="EH11" s="279"/>
      <c r="EI11" s="279"/>
      <c r="EJ11" s="279"/>
      <c r="EK11" s="279"/>
      <c r="EL11" s="279"/>
      <c r="EM11" s="279"/>
      <c r="EN11" s="279"/>
      <c r="EO11" s="279"/>
      <c r="EP11" s="279"/>
      <c r="EQ11" s="279"/>
      <c r="ER11" s="279"/>
      <c r="ES11" s="279"/>
      <c r="ET11" s="279"/>
      <c r="EU11" s="279"/>
      <c r="EV11" s="279"/>
      <c r="EW11" s="279"/>
      <c r="EX11" s="279"/>
      <c r="EY11" s="279"/>
      <c r="EZ11" s="279"/>
      <c r="FA11" s="279"/>
      <c r="FB11" s="279"/>
      <c r="FC11" s="279"/>
      <c r="FD11" s="279"/>
      <c r="FE11" s="279"/>
      <c r="FF11" s="279"/>
      <c r="FG11" s="279"/>
      <c r="FH11" s="279"/>
      <c r="FI11" s="279"/>
      <c r="FJ11" s="279"/>
      <c r="FK11" s="279"/>
      <c r="FL11" s="279"/>
      <c r="FM11" s="279"/>
      <c r="FN11" s="279"/>
      <c r="FO11" s="279"/>
      <c r="FP11" s="279"/>
      <c r="FQ11" s="279"/>
      <c r="FR11" s="279"/>
      <c r="FS11" s="279"/>
      <c r="FT11" s="279"/>
      <c r="FU11" s="279"/>
      <c r="FV11" s="279"/>
      <c r="FW11" s="279"/>
      <c r="FX11" s="279"/>
      <c r="FY11" s="279"/>
      <c r="FZ11" s="279"/>
      <c r="GA11" s="279"/>
      <c r="GB11" s="279"/>
      <c r="GC11" s="279"/>
      <c r="GD11" s="279"/>
      <c r="GE11" s="279"/>
      <c r="GF11" s="279"/>
      <c r="GG11" s="279"/>
      <c r="GH11" s="279"/>
      <c r="GI11" s="279"/>
      <c r="GJ11" s="279"/>
      <c r="GK11" s="279"/>
      <c r="GL11" s="279"/>
      <c r="GM11" s="279"/>
      <c r="GN11" s="279"/>
      <c r="GO11" s="279"/>
      <c r="GP11" s="279"/>
      <c r="GQ11" s="279"/>
      <c r="GR11" s="279"/>
      <c r="GS11" s="279"/>
      <c r="GT11" s="279"/>
      <c r="GU11" s="279"/>
      <c r="GV11" s="279"/>
      <c r="GW11" s="279"/>
      <c r="GX11" s="279"/>
      <c r="GY11" s="279"/>
      <c r="GZ11" s="279"/>
      <c r="HA11" s="279"/>
      <c r="HB11" s="279"/>
      <c r="HC11" s="279"/>
      <c r="HD11" s="279"/>
      <c r="HE11" s="279"/>
      <c r="HF11" s="279"/>
      <c r="HG11" s="279"/>
      <c r="HH11" s="279"/>
      <c r="HI11" s="279"/>
      <c r="HJ11" s="279"/>
      <c r="HK11" s="279"/>
      <c r="HL11" s="279"/>
      <c r="HM11" s="279"/>
      <c r="HN11" s="279"/>
      <c r="HO11" s="279"/>
      <c r="HP11" s="279"/>
      <c r="HQ11" s="279"/>
      <c r="HR11" s="279"/>
      <c r="HS11" s="279"/>
      <c r="HT11" s="279"/>
      <c r="HU11" s="279"/>
      <c r="HV11" s="279"/>
      <c r="HW11" s="279"/>
      <c r="HX11" s="279"/>
      <c r="HY11" s="279"/>
      <c r="HZ11" s="279"/>
      <c r="IA11" s="279"/>
      <c r="IB11" s="279"/>
      <c r="IC11" s="279"/>
      <c r="ID11" s="279"/>
      <c r="IE11" s="279"/>
      <c r="IF11" s="279"/>
      <c r="IG11" s="279"/>
      <c r="IH11" s="279"/>
      <c r="II11" s="279"/>
      <c r="IJ11" s="279"/>
      <c r="IK11" s="279"/>
      <c r="IL11" s="279"/>
      <c r="IM11" s="279"/>
      <c r="IN11" s="279"/>
    </row>
    <row r="12" s="254" customFormat="1" ht="24.75" customHeight="1" spans="1:248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84">
        <v>24419.6</v>
      </c>
      <c r="G12" s="84"/>
      <c r="H12" s="355"/>
      <c r="I12" s="84"/>
      <c r="J12" s="84"/>
      <c r="K12" s="84"/>
      <c r="L12" s="84"/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134"/>
      <c r="S12" s="134"/>
      <c r="T12" s="134"/>
      <c r="U12" s="134"/>
      <c r="V12" s="339">
        <f>Y12</f>
        <v>24419.6</v>
      </c>
      <c r="W12" s="339"/>
      <c r="X12" s="339"/>
      <c r="Y12" s="84">
        <v>24419.6</v>
      </c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79"/>
      <c r="FL12" s="279"/>
      <c r="FM12" s="279"/>
      <c r="FN12" s="279"/>
      <c r="FO12" s="279"/>
      <c r="FP12" s="279"/>
      <c r="FQ12" s="279"/>
      <c r="FR12" s="279"/>
      <c r="FS12" s="279"/>
      <c r="FT12" s="279"/>
      <c r="FU12" s="279"/>
      <c r="FV12" s="279"/>
      <c r="FW12" s="279"/>
      <c r="FX12" s="279"/>
      <c r="FY12" s="279"/>
      <c r="FZ12" s="279"/>
      <c r="GA12" s="279"/>
      <c r="GB12" s="279"/>
      <c r="GC12" s="279"/>
      <c r="GD12" s="279"/>
      <c r="GE12" s="279"/>
      <c r="GF12" s="279"/>
      <c r="GG12" s="279"/>
      <c r="GH12" s="279"/>
      <c r="GI12" s="279"/>
      <c r="GJ12" s="279"/>
      <c r="GK12" s="279"/>
      <c r="GL12" s="279"/>
      <c r="GM12" s="279"/>
      <c r="GN12" s="279"/>
      <c r="GO12" s="279"/>
      <c r="GP12" s="279"/>
      <c r="GQ12" s="279"/>
      <c r="GR12" s="279"/>
      <c r="GS12" s="279"/>
      <c r="GT12" s="279"/>
      <c r="GU12" s="279"/>
      <c r="GV12" s="279"/>
      <c r="GW12" s="279"/>
      <c r="GX12" s="279"/>
      <c r="GY12" s="279"/>
      <c r="GZ12" s="279"/>
      <c r="HA12" s="279"/>
      <c r="HB12" s="279"/>
      <c r="HC12" s="279"/>
      <c r="HD12" s="279"/>
      <c r="HE12" s="279"/>
      <c r="HF12" s="279"/>
      <c r="HG12" s="279"/>
      <c r="HH12" s="279"/>
      <c r="HI12" s="279"/>
      <c r="HJ12" s="279"/>
      <c r="HK12" s="279"/>
      <c r="HL12" s="279"/>
      <c r="HM12" s="279"/>
      <c r="HN12" s="279"/>
      <c r="HO12" s="279"/>
      <c r="HP12" s="279"/>
      <c r="HQ12" s="279"/>
      <c r="HR12" s="279"/>
      <c r="HS12" s="279"/>
      <c r="HT12" s="279"/>
      <c r="HU12" s="279"/>
      <c r="HV12" s="279"/>
      <c r="HW12" s="279"/>
      <c r="HX12" s="279"/>
      <c r="HY12" s="279"/>
      <c r="HZ12" s="279"/>
      <c r="IA12" s="279"/>
      <c r="IB12" s="279"/>
      <c r="IC12" s="279"/>
      <c r="ID12" s="279"/>
      <c r="IE12" s="279"/>
      <c r="IF12" s="279"/>
      <c r="IG12" s="279"/>
      <c r="IH12" s="279"/>
      <c r="II12" s="279"/>
      <c r="IJ12" s="279"/>
      <c r="IK12" s="279"/>
      <c r="IL12" s="279"/>
      <c r="IM12" s="279"/>
      <c r="IN12" s="279"/>
    </row>
    <row r="13" s="254" customFormat="1" ht="24.75" customHeight="1" spans="1:248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84">
        <v>540000</v>
      </c>
      <c r="G13" s="84"/>
      <c r="H13" s="355"/>
      <c r="I13" s="84"/>
      <c r="J13" s="84"/>
      <c r="K13" s="84"/>
      <c r="L13" s="84"/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134"/>
      <c r="S13" s="134"/>
      <c r="T13" s="134"/>
      <c r="U13" s="134"/>
      <c r="V13" s="339">
        <f>Y13</f>
        <v>540000</v>
      </c>
      <c r="W13" s="339"/>
      <c r="X13" s="339"/>
      <c r="Y13" s="84">
        <v>540000</v>
      </c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  <c r="DQ13" s="279"/>
      <c r="DR13" s="279"/>
      <c r="DS13" s="279"/>
      <c r="DT13" s="279"/>
      <c r="DU13" s="279"/>
      <c r="DV13" s="279"/>
      <c r="DW13" s="279"/>
      <c r="DX13" s="279"/>
      <c r="DY13" s="279"/>
      <c r="DZ13" s="279"/>
      <c r="EA13" s="279"/>
      <c r="EB13" s="279"/>
      <c r="EC13" s="279"/>
      <c r="ED13" s="279"/>
      <c r="EE13" s="279"/>
      <c r="EF13" s="279"/>
      <c r="EG13" s="279"/>
      <c r="EH13" s="279"/>
      <c r="EI13" s="279"/>
      <c r="EJ13" s="279"/>
      <c r="EK13" s="279"/>
      <c r="EL13" s="279"/>
      <c r="EM13" s="279"/>
      <c r="EN13" s="279"/>
      <c r="EO13" s="279"/>
      <c r="EP13" s="279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79"/>
      <c r="FL13" s="279"/>
      <c r="FM13" s="279"/>
      <c r="FN13" s="279"/>
      <c r="FO13" s="279"/>
      <c r="FP13" s="279"/>
      <c r="FQ13" s="279"/>
      <c r="FR13" s="279"/>
      <c r="FS13" s="279"/>
      <c r="FT13" s="279"/>
      <c r="FU13" s="279"/>
      <c r="FV13" s="279"/>
      <c r="FW13" s="279"/>
      <c r="FX13" s="279"/>
      <c r="FY13" s="279"/>
      <c r="FZ13" s="279"/>
      <c r="GA13" s="279"/>
      <c r="GB13" s="279"/>
      <c r="GC13" s="279"/>
      <c r="GD13" s="279"/>
      <c r="GE13" s="279"/>
      <c r="GF13" s="279"/>
      <c r="GG13" s="279"/>
      <c r="GH13" s="279"/>
      <c r="GI13" s="279"/>
      <c r="GJ13" s="279"/>
      <c r="GK13" s="279"/>
      <c r="GL13" s="279"/>
      <c r="GM13" s="279"/>
      <c r="GN13" s="279"/>
      <c r="GO13" s="279"/>
      <c r="GP13" s="279"/>
      <c r="GQ13" s="279"/>
      <c r="GR13" s="279"/>
      <c r="GS13" s="279"/>
      <c r="GT13" s="279"/>
      <c r="GU13" s="279"/>
      <c r="GV13" s="279"/>
      <c r="GW13" s="279"/>
      <c r="GX13" s="279"/>
      <c r="GY13" s="279"/>
      <c r="GZ13" s="279"/>
      <c r="HA13" s="279"/>
      <c r="HB13" s="279"/>
      <c r="HC13" s="279"/>
      <c r="HD13" s="279"/>
      <c r="HE13" s="279"/>
      <c r="HF13" s="279"/>
      <c r="HG13" s="279"/>
      <c r="HH13" s="279"/>
      <c r="HI13" s="279"/>
      <c r="HJ13" s="279"/>
      <c r="HK13" s="279"/>
      <c r="HL13" s="279"/>
      <c r="HM13" s="279"/>
      <c r="HN13" s="279"/>
      <c r="HO13" s="279"/>
      <c r="HP13" s="279"/>
      <c r="HQ13" s="279"/>
      <c r="HR13" s="279"/>
      <c r="HS13" s="279"/>
      <c r="HT13" s="279"/>
      <c r="HU13" s="279"/>
      <c r="HV13" s="279"/>
      <c r="HW13" s="279"/>
      <c r="HX13" s="279"/>
      <c r="HY13" s="279"/>
      <c r="HZ13" s="279"/>
      <c r="IA13" s="279"/>
      <c r="IB13" s="279"/>
      <c r="IC13" s="279"/>
      <c r="ID13" s="279"/>
      <c r="IE13" s="279"/>
      <c r="IF13" s="279"/>
      <c r="IG13" s="279"/>
      <c r="IH13" s="279"/>
      <c r="II13" s="279"/>
      <c r="IJ13" s="279"/>
      <c r="IK13" s="279"/>
      <c r="IL13" s="279"/>
      <c r="IM13" s="279"/>
      <c r="IN13" s="279"/>
    </row>
    <row r="14" s="254" customFormat="1" ht="24.75" customHeight="1" spans="1:248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84">
        <v>1275946.1</v>
      </c>
      <c r="G14" s="84"/>
      <c r="H14" s="84"/>
      <c r="I14" s="84"/>
      <c r="J14" s="84"/>
      <c r="K14" s="84"/>
      <c r="L14" s="84"/>
      <c r="M14" s="84">
        <f>N14</f>
        <v>1275946.1</v>
      </c>
      <c r="N14" s="84">
        <v>1275946.1</v>
      </c>
      <c r="O14" s="84">
        <v>0</v>
      </c>
      <c r="P14" s="84">
        <v>0</v>
      </c>
      <c r="Q14" s="84">
        <v>0</v>
      </c>
      <c r="R14" s="134"/>
      <c r="S14" s="134"/>
      <c r="T14" s="134"/>
      <c r="U14" s="84"/>
      <c r="V14" s="134"/>
      <c r="W14" s="134"/>
      <c r="X14" s="134"/>
      <c r="Y14" s="134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9"/>
      <c r="ER14" s="279"/>
      <c r="ES14" s="279"/>
      <c r="ET14" s="279"/>
      <c r="EU14" s="279"/>
      <c r="EV14" s="279"/>
      <c r="EW14" s="279"/>
      <c r="EX14" s="279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  <c r="FL14" s="279"/>
      <c r="FM14" s="279"/>
      <c r="FN14" s="279"/>
      <c r="FO14" s="279"/>
      <c r="FP14" s="279"/>
      <c r="FQ14" s="279"/>
      <c r="FR14" s="279"/>
      <c r="FS14" s="279"/>
      <c r="FT14" s="279"/>
      <c r="FU14" s="279"/>
      <c r="FV14" s="279"/>
      <c r="FW14" s="279"/>
      <c r="FX14" s="279"/>
      <c r="FY14" s="279"/>
      <c r="FZ14" s="279"/>
      <c r="GA14" s="279"/>
      <c r="GB14" s="279"/>
      <c r="GC14" s="279"/>
      <c r="GD14" s="279"/>
      <c r="GE14" s="279"/>
      <c r="GF14" s="279"/>
      <c r="GG14" s="279"/>
      <c r="GH14" s="279"/>
      <c r="GI14" s="279"/>
      <c r="GJ14" s="279"/>
      <c r="GK14" s="279"/>
      <c r="GL14" s="279"/>
      <c r="GM14" s="279"/>
      <c r="GN14" s="279"/>
      <c r="GO14" s="279"/>
      <c r="GP14" s="279"/>
      <c r="GQ14" s="279"/>
      <c r="GR14" s="279"/>
      <c r="GS14" s="279"/>
      <c r="GT14" s="279"/>
      <c r="GU14" s="279"/>
      <c r="GV14" s="279"/>
      <c r="GW14" s="279"/>
      <c r="GX14" s="279"/>
      <c r="GY14" s="279"/>
      <c r="GZ14" s="279"/>
      <c r="HA14" s="279"/>
      <c r="HB14" s="279"/>
      <c r="HC14" s="279"/>
      <c r="HD14" s="279"/>
      <c r="HE14" s="279"/>
      <c r="HF14" s="279"/>
      <c r="HG14" s="279"/>
      <c r="HH14" s="279"/>
      <c r="HI14" s="279"/>
      <c r="HJ14" s="279"/>
      <c r="HK14" s="279"/>
      <c r="HL14" s="279"/>
      <c r="HM14" s="279"/>
      <c r="HN14" s="279"/>
      <c r="HO14" s="279"/>
      <c r="HP14" s="279"/>
      <c r="HQ14" s="279"/>
      <c r="HR14" s="279"/>
      <c r="HS14" s="279"/>
      <c r="HT14" s="279"/>
      <c r="HU14" s="279"/>
      <c r="HV14" s="279"/>
      <c r="HW14" s="279"/>
      <c r="HX14" s="279"/>
      <c r="HY14" s="279"/>
      <c r="HZ14" s="279"/>
      <c r="IA14" s="279"/>
      <c r="IB14" s="279"/>
      <c r="IC14" s="279"/>
      <c r="ID14" s="279"/>
      <c r="IE14" s="279"/>
      <c r="IF14" s="279"/>
      <c r="IG14" s="279"/>
      <c r="IH14" s="279"/>
      <c r="II14" s="279"/>
      <c r="IJ14" s="279"/>
      <c r="IK14" s="279"/>
      <c r="IL14" s="279"/>
      <c r="IM14" s="279"/>
      <c r="IN14" s="279"/>
    </row>
    <row r="15" s="254" customFormat="1" ht="24.75" customHeight="1" spans="1:248">
      <c r="A15" s="87" t="s">
        <v>111</v>
      </c>
      <c r="B15" s="87" t="s">
        <v>112</v>
      </c>
      <c r="C15" s="87" t="s">
        <v>113</v>
      </c>
      <c r="D15" s="87" t="s">
        <v>114</v>
      </c>
      <c r="E15" s="84" t="s">
        <v>115</v>
      </c>
      <c r="F15" s="84">
        <v>189315</v>
      </c>
      <c r="G15" s="84"/>
      <c r="H15" s="84"/>
      <c r="I15" s="84"/>
      <c r="J15" s="84"/>
      <c r="K15" s="84"/>
      <c r="L15" s="84"/>
      <c r="M15" s="84">
        <f t="shared" ref="M15:M27" si="2">N15</f>
        <v>0</v>
      </c>
      <c r="N15" s="84">
        <v>0</v>
      </c>
      <c r="O15" s="84">
        <v>0</v>
      </c>
      <c r="P15" s="84">
        <v>0</v>
      </c>
      <c r="Q15" s="84">
        <v>0</v>
      </c>
      <c r="R15" s="134"/>
      <c r="S15" s="134"/>
      <c r="T15" s="134"/>
      <c r="U15" s="84">
        <v>189315</v>
      </c>
      <c r="V15" s="134"/>
      <c r="W15" s="134"/>
      <c r="X15" s="134"/>
      <c r="Y15" s="134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79"/>
      <c r="DN15" s="279"/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79"/>
      <c r="EM15" s="279"/>
      <c r="EN15" s="279"/>
      <c r="EO15" s="279"/>
      <c r="EP15" s="279"/>
      <c r="EQ15" s="279"/>
      <c r="ER15" s="279"/>
      <c r="ES15" s="279"/>
      <c r="ET15" s="279"/>
      <c r="EU15" s="279"/>
      <c r="EV15" s="279"/>
      <c r="EW15" s="279"/>
      <c r="EX15" s="279"/>
      <c r="EY15" s="279"/>
      <c r="EZ15" s="279"/>
      <c r="FA15" s="279"/>
      <c r="FB15" s="279"/>
      <c r="FC15" s="279"/>
      <c r="FD15" s="279"/>
      <c r="FE15" s="279"/>
      <c r="FF15" s="279"/>
      <c r="FG15" s="279"/>
      <c r="FH15" s="279"/>
      <c r="FI15" s="279"/>
      <c r="FJ15" s="279"/>
      <c r="FK15" s="279"/>
      <c r="FL15" s="279"/>
      <c r="FM15" s="279"/>
      <c r="FN15" s="279"/>
      <c r="FO15" s="279"/>
      <c r="FP15" s="279"/>
      <c r="FQ15" s="279"/>
      <c r="FR15" s="279"/>
      <c r="FS15" s="279"/>
      <c r="FT15" s="279"/>
      <c r="FU15" s="279"/>
      <c r="FV15" s="279"/>
      <c r="FW15" s="279"/>
      <c r="FX15" s="279"/>
      <c r="FY15" s="279"/>
      <c r="FZ15" s="279"/>
      <c r="GA15" s="279"/>
      <c r="GB15" s="279"/>
      <c r="GC15" s="279"/>
      <c r="GD15" s="279"/>
      <c r="GE15" s="279"/>
      <c r="GF15" s="279"/>
      <c r="GG15" s="279"/>
      <c r="GH15" s="279"/>
      <c r="GI15" s="279"/>
      <c r="GJ15" s="279"/>
      <c r="GK15" s="279"/>
      <c r="GL15" s="279"/>
      <c r="GM15" s="279"/>
      <c r="GN15" s="279"/>
      <c r="GO15" s="279"/>
      <c r="GP15" s="279"/>
      <c r="GQ15" s="279"/>
      <c r="GR15" s="279"/>
      <c r="GS15" s="279"/>
      <c r="GT15" s="279"/>
      <c r="GU15" s="279"/>
      <c r="GV15" s="279"/>
      <c r="GW15" s="279"/>
      <c r="GX15" s="279"/>
      <c r="GY15" s="279"/>
      <c r="GZ15" s="279"/>
      <c r="HA15" s="279"/>
      <c r="HB15" s="279"/>
      <c r="HC15" s="279"/>
      <c r="HD15" s="279"/>
      <c r="HE15" s="279"/>
      <c r="HF15" s="279"/>
      <c r="HG15" s="279"/>
      <c r="HH15" s="279"/>
      <c r="HI15" s="279"/>
      <c r="HJ15" s="279"/>
      <c r="HK15" s="279"/>
      <c r="HL15" s="279"/>
      <c r="HM15" s="279"/>
      <c r="HN15" s="279"/>
      <c r="HO15" s="279"/>
      <c r="HP15" s="279"/>
      <c r="HQ15" s="279"/>
      <c r="HR15" s="279"/>
      <c r="HS15" s="279"/>
      <c r="HT15" s="279"/>
      <c r="HU15" s="279"/>
      <c r="HV15" s="279"/>
      <c r="HW15" s="279"/>
      <c r="HX15" s="279"/>
      <c r="HY15" s="279"/>
      <c r="HZ15" s="279"/>
      <c r="IA15" s="279"/>
      <c r="IB15" s="279"/>
      <c r="IC15" s="279"/>
      <c r="ID15" s="279"/>
      <c r="IE15" s="279"/>
      <c r="IF15" s="279"/>
      <c r="IG15" s="279"/>
      <c r="IH15" s="279"/>
      <c r="II15" s="279"/>
      <c r="IJ15" s="279"/>
      <c r="IK15" s="279"/>
      <c r="IL15" s="279"/>
      <c r="IM15" s="279"/>
      <c r="IN15" s="279"/>
    </row>
    <row r="16" s="254" customFormat="1" ht="24.75" customHeight="1" spans="1:248">
      <c r="A16" s="87" t="s">
        <v>111</v>
      </c>
      <c r="B16" s="87" t="s">
        <v>112</v>
      </c>
      <c r="C16" s="87" t="s">
        <v>116</v>
      </c>
      <c r="D16" s="87" t="s">
        <v>114</v>
      </c>
      <c r="E16" s="84" t="s">
        <v>117</v>
      </c>
      <c r="F16" s="84">
        <v>36629.4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134"/>
      <c r="S16" s="134"/>
      <c r="T16" s="134"/>
      <c r="U16" s="84"/>
      <c r="V16" s="339">
        <f>SUM(W16:Y16)</f>
        <v>36629.4</v>
      </c>
      <c r="W16" s="339"/>
      <c r="X16" s="339"/>
      <c r="Y16" s="84">
        <v>36629.4</v>
      </c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  <c r="DQ16" s="279"/>
      <c r="DR16" s="279"/>
      <c r="DS16" s="279"/>
      <c r="DT16" s="279"/>
      <c r="DU16" s="279"/>
      <c r="DV16" s="279"/>
      <c r="DW16" s="279"/>
      <c r="DX16" s="279"/>
      <c r="DY16" s="279"/>
      <c r="DZ16" s="279"/>
      <c r="EA16" s="279"/>
      <c r="EB16" s="279"/>
      <c r="EC16" s="279"/>
      <c r="ED16" s="279"/>
      <c r="EE16" s="279"/>
      <c r="EF16" s="279"/>
      <c r="EG16" s="279"/>
      <c r="EH16" s="279"/>
      <c r="EI16" s="279"/>
      <c r="EJ16" s="279"/>
      <c r="EK16" s="279"/>
      <c r="EL16" s="279"/>
      <c r="EM16" s="279"/>
      <c r="EN16" s="279"/>
      <c r="EO16" s="279"/>
      <c r="EP16" s="279"/>
      <c r="EQ16" s="279"/>
      <c r="ER16" s="279"/>
      <c r="ES16" s="279"/>
      <c r="ET16" s="279"/>
      <c r="EU16" s="279"/>
      <c r="EV16" s="279"/>
      <c r="EW16" s="279"/>
      <c r="EX16" s="279"/>
      <c r="EY16" s="279"/>
      <c r="EZ16" s="279"/>
      <c r="FA16" s="279"/>
      <c r="FB16" s="279"/>
      <c r="FC16" s="279"/>
      <c r="FD16" s="279"/>
      <c r="FE16" s="279"/>
      <c r="FF16" s="279"/>
      <c r="FG16" s="279"/>
      <c r="FH16" s="279"/>
      <c r="FI16" s="279"/>
      <c r="FJ16" s="279"/>
      <c r="FK16" s="279"/>
      <c r="FL16" s="279"/>
      <c r="FM16" s="279"/>
      <c r="FN16" s="279"/>
      <c r="FO16" s="279"/>
      <c r="FP16" s="279"/>
      <c r="FQ16" s="279"/>
      <c r="FR16" s="279"/>
      <c r="FS16" s="279"/>
      <c r="FT16" s="279"/>
      <c r="FU16" s="279"/>
      <c r="FV16" s="279"/>
      <c r="FW16" s="279"/>
      <c r="FX16" s="279"/>
      <c r="FY16" s="279"/>
      <c r="FZ16" s="279"/>
      <c r="GA16" s="279"/>
      <c r="GB16" s="279"/>
      <c r="GC16" s="279"/>
      <c r="GD16" s="279"/>
      <c r="GE16" s="279"/>
      <c r="GF16" s="279"/>
      <c r="GG16" s="279"/>
      <c r="GH16" s="279"/>
      <c r="GI16" s="279"/>
      <c r="GJ16" s="279"/>
      <c r="GK16" s="279"/>
      <c r="GL16" s="279"/>
      <c r="GM16" s="279"/>
      <c r="GN16" s="279"/>
      <c r="GO16" s="279"/>
      <c r="GP16" s="279"/>
      <c r="GQ16" s="279"/>
      <c r="GR16" s="279"/>
      <c r="GS16" s="279"/>
      <c r="GT16" s="279"/>
      <c r="GU16" s="279"/>
      <c r="GV16" s="279"/>
      <c r="GW16" s="279"/>
      <c r="GX16" s="279"/>
      <c r="GY16" s="279"/>
      <c r="GZ16" s="279"/>
      <c r="HA16" s="279"/>
      <c r="HB16" s="279"/>
      <c r="HC16" s="279"/>
      <c r="HD16" s="279"/>
      <c r="HE16" s="279"/>
      <c r="HF16" s="279"/>
      <c r="HG16" s="279"/>
      <c r="HH16" s="279"/>
      <c r="HI16" s="279"/>
      <c r="HJ16" s="279"/>
      <c r="HK16" s="279"/>
      <c r="HL16" s="279"/>
      <c r="HM16" s="279"/>
      <c r="HN16" s="279"/>
      <c r="HO16" s="279"/>
      <c r="HP16" s="279"/>
      <c r="HQ16" s="279"/>
      <c r="HR16" s="279"/>
      <c r="HS16" s="279"/>
      <c r="HT16" s="279"/>
      <c r="HU16" s="279"/>
      <c r="HV16" s="279"/>
      <c r="HW16" s="279"/>
      <c r="HX16" s="279"/>
      <c r="HY16" s="279"/>
      <c r="HZ16" s="279"/>
      <c r="IA16" s="279"/>
      <c r="IB16" s="279"/>
      <c r="IC16" s="279"/>
      <c r="ID16" s="279"/>
      <c r="IE16" s="279"/>
      <c r="IF16" s="279"/>
      <c r="IG16" s="279"/>
      <c r="IH16" s="279"/>
      <c r="II16" s="279"/>
      <c r="IJ16" s="279"/>
      <c r="IK16" s="279"/>
      <c r="IL16" s="279"/>
      <c r="IM16" s="279"/>
      <c r="IN16" s="279"/>
    </row>
    <row r="17" s="254" customFormat="1" ht="24.75" customHeight="1" spans="1:248">
      <c r="A17" s="87" t="s">
        <v>111</v>
      </c>
      <c r="B17" s="87" t="s">
        <v>112</v>
      </c>
      <c r="C17" s="87" t="s">
        <v>116</v>
      </c>
      <c r="D17" s="87" t="s">
        <v>114</v>
      </c>
      <c r="E17" s="84" t="s">
        <v>117</v>
      </c>
      <c r="F17" s="84">
        <v>89340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134"/>
      <c r="S17" s="134"/>
      <c r="T17" s="134"/>
      <c r="U17" s="84"/>
      <c r="V17" s="339">
        <f>SUM(W17:Y17)</f>
        <v>89340</v>
      </c>
      <c r="W17" s="134"/>
      <c r="X17" s="134"/>
      <c r="Y17" s="84">
        <v>89340</v>
      </c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279"/>
      <c r="BT17" s="279"/>
      <c r="BU17" s="279"/>
      <c r="BV17" s="279"/>
      <c r="BW17" s="279"/>
      <c r="BX17" s="279"/>
      <c r="BY17" s="279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79"/>
      <c r="CN17" s="279"/>
      <c r="CO17" s="279"/>
      <c r="CP17" s="279"/>
      <c r="CQ17" s="279"/>
      <c r="CR17" s="279"/>
      <c r="CS17" s="279"/>
      <c r="CT17" s="279"/>
      <c r="CU17" s="279"/>
      <c r="CV17" s="279"/>
      <c r="CW17" s="279"/>
      <c r="CX17" s="279"/>
      <c r="CY17" s="279"/>
      <c r="CZ17" s="279"/>
      <c r="DA17" s="279"/>
      <c r="DB17" s="279"/>
      <c r="DC17" s="279"/>
      <c r="DD17" s="279"/>
      <c r="DE17" s="279"/>
      <c r="DF17" s="279"/>
      <c r="DG17" s="279"/>
      <c r="DH17" s="279"/>
      <c r="DI17" s="279"/>
      <c r="DJ17" s="279"/>
      <c r="DK17" s="279"/>
      <c r="DL17" s="279"/>
      <c r="DM17" s="279"/>
      <c r="DN17" s="279"/>
      <c r="DO17" s="279"/>
      <c r="DP17" s="279"/>
      <c r="DQ17" s="279"/>
      <c r="DR17" s="279"/>
      <c r="DS17" s="279"/>
      <c r="DT17" s="279"/>
      <c r="DU17" s="279"/>
      <c r="DV17" s="279"/>
      <c r="DW17" s="279"/>
      <c r="DX17" s="279"/>
      <c r="DY17" s="279"/>
      <c r="DZ17" s="279"/>
      <c r="EA17" s="279"/>
      <c r="EB17" s="279"/>
      <c r="EC17" s="279"/>
      <c r="ED17" s="279"/>
      <c r="EE17" s="279"/>
      <c r="EF17" s="279"/>
      <c r="EG17" s="279"/>
      <c r="EH17" s="279"/>
      <c r="EI17" s="279"/>
      <c r="EJ17" s="279"/>
      <c r="EK17" s="279"/>
      <c r="EL17" s="279"/>
      <c r="EM17" s="279"/>
      <c r="EN17" s="279"/>
      <c r="EO17" s="279"/>
      <c r="EP17" s="279"/>
      <c r="EQ17" s="279"/>
      <c r="ER17" s="279"/>
      <c r="ES17" s="279"/>
      <c r="ET17" s="279"/>
      <c r="EU17" s="279"/>
      <c r="EV17" s="279"/>
      <c r="EW17" s="279"/>
      <c r="EX17" s="279"/>
      <c r="EY17" s="279"/>
      <c r="EZ17" s="279"/>
      <c r="FA17" s="279"/>
      <c r="FB17" s="279"/>
      <c r="FC17" s="279"/>
      <c r="FD17" s="279"/>
      <c r="FE17" s="279"/>
      <c r="FF17" s="279"/>
      <c r="FG17" s="279"/>
      <c r="FH17" s="279"/>
      <c r="FI17" s="279"/>
      <c r="FJ17" s="279"/>
      <c r="FK17" s="279"/>
      <c r="FL17" s="279"/>
      <c r="FM17" s="279"/>
      <c r="FN17" s="279"/>
      <c r="FO17" s="279"/>
      <c r="FP17" s="279"/>
      <c r="FQ17" s="279"/>
      <c r="FR17" s="279"/>
      <c r="FS17" s="279"/>
      <c r="FT17" s="279"/>
      <c r="FU17" s="279"/>
      <c r="FV17" s="279"/>
      <c r="FW17" s="279"/>
      <c r="FX17" s="279"/>
      <c r="FY17" s="279"/>
      <c r="FZ17" s="279"/>
      <c r="GA17" s="279"/>
      <c r="GB17" s="279"/>
      <c r="GC17" s="279"/>
      <c r="GD17" s="279"/>
      <c r="GE17" s="279"/>
      <c r="GF17" s="279"/>
      <c r="GG17" s="279"/>
      <c r="GH17" s="279"/>
      <c r="GI17" s="279"/>
      <c r="GJ17" s="279"/>
      <c r="GK17" s="279"/>
      <c r="GL17" s="279"/>
      <c r="GM17" s="279"/>
      <c r="GN17" s="279"/>
      <c r="GO17" s="279"/>
      <c r="GP17" s="279"/>
      <c r="GQ17" s="279"/>
      <c r="GR17" s="279"/>
      <c r="GS17" s="279"/>
      <c r="GT17" s="279"/>
      <c r="GU17" s="279"/>
      <c r="GV17" s="279"/>
      <c r="GW17" s="279"/>
      <c r="GX17" s="279"/>
      <c r="GY17" s="279"/>
      <c r="GZ17" s="279"/>
      <c r="HA17" s="279"/>
      <c r="HB17" s="279"/>
      <c r="HC17" s="279"/>
      <c r="HD17" s="279"/>
      <c r="HE17" s="279"/>
      <c r="HF17" s="279"/>
      <c r="HG17" s="279"/>
      <c r="HH17" s="279"/>
      <c r="HI17" s="279"/>
      <c r="HJ17" s="279"/>
      <c r="HK17" s="279"/>
      <c r="HL17" s="279"/>
      <c r="HM17" s="279"/>
      <c r="HN17" s="279"/>
      <c r="HO17" s="279"/>
      <c r="HP17" s="279"/>
      <c r="HQ17" s="279"/>
      <c r="HR17" s="279"/>
      <c r="HS17" s="279"/>
      <c r="HT17" s="279"/>
      <c r="HU17" s="279"/>
      <c r="HV17" s="279"/>
      <c r="HW17" s="279"/>
      <c r="HX17" s="279"/>
      <c r="HY17" s="279"/>
      <c r="HZ17" s="279"/>
      <c r="IA17" s="279"/>
      <c r="IB17" s="279"/>
      <c r="IC17" s="279"/>
      <c r="ID17" s="279"/>
      <c r="IE17" s="279"/>
      <c r="IF17" s="279"/>
      <c r="IG17" s="279"/>
      <c r="IH17" s="279"/>
      <c r="II17" s="279"/>
      <c r="IJ17" s="279"/>
      <c r="IK17" s="279"/>
      <c r="IL17" s="279"/>
      <c r="IM17" s="279"/>
      <c r="IN17" s="279"/>
    </row>
    <row r="18" s="254" customFormat="1" ht="24.75" customHeight="1" spans="1:248">
      <c r="A18" s="87" t="s">
        <v>111</v>
      </c>
      <c r="B18" s="87" t="s">
        <v>112</v>
      </c>
      <c r="C18" s="87" t="s">
        <v>116</v>
      </c>
      <c r="D18" s="87" t="s">
        <v>114</v>
      </c>
      <c r="E18" s="84" t="s">
        <v>117</v>
      </c>
      <c r="F18" s="84">
        <v>650000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134"/>
      <c r="S18" s="134"/>
      <c r="T18" s="134"/>
      <c r="U18" s="84"/>
      <c r="V18" s="339">
        <f>SUM(W18:Y18)</f>
        <v>650000</v>
      </c>
      <c r="W18" s="134"/>
      <c r="X18" s="84">
        <v>650000</v>
      </c>
      <c r="Y18" s="84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  <c r="DI18" s="279"/>
      <c r="DJ18" s="279"/>
      <c r="DK18" s="279"/>
      <c r="DL18" s="279"/>
      <c r="DM18" s="279"/>
      <c r="DN18" s="279"/>
      <c r="DO18" s="279"/>
      <c r="DP18" s="279"/>
      <c r="DQ18" s="279"/>
      <c r="DR18" s="279"/>
      <c r="DS18" s="279"/>
      <c r="DT18" s="279"/>
      <c r="DU18" s="279"/>
      <c r="DV18" s="279"/>
      <c r="DW18" s="279"/>
      <c r="DX18" s="279"/>
      <c r="DY18" s="279"/>
      <c r="DZ18" s="279"/>
      <c r="EA18" s="279"/>
      <c r="EB18" s="279"/>
      <c r="EC18" s="279"/>
      <c r="ED18" s="279"/>
      <c r="EE18" s="279"/>
      <c r="EF18" s="279"/>
      <c r="EG18" s="279"/>
      <c r="EH18" s="279"/>
      <c r="EI18" s="279"/>
      <c r="EJ18" s="279"/>
      <c r="EK18" s="279"/>
      <c r="EL18" s="279"/>
      <c r="EM18" s="279"/>
      <c r="EN18" s="279"/>
      <c r="EO18" s="279"/>
      <c r="EP18" s="279"/>
      <c r="EQ18" s="279"/>
      <c r="ER18" s="279"/>
      <c r="ES18" s="279"/>
      <c r="ET18" s="279"/>
      <c r="EU18" s="279"/>
      <c r="EV18" s="279"/>
      <c r="EW18" s="279"/>
      <c r="EX18" s="279"/>
      <c r="EY18" s="279"/>
      <c r="EZ18" s="279"/>
      <c r="FA18" s="279"/>
      <c r="FB18" s="279"/>
      <c r="FC18" s="279"/>
      <c r="FD18" s="279"/>
      <c r="FE18" s="279"/>
      <c r="FF18" s="279"/>
      <c r="FG18" s="279"/>
      <c r="FH18" s="279"/>
      <c r="FI18" s="279"/>
      <c r="FJ18" s="279"/>
      <c r="FK18" s="279"/>
      <c r="FL18" s="279"/>
      <c r="FM18" s="279"/>
      <c r="FN18" s="279"/>
      <c r="FO18" s="279"/>
      <c r="FP18" s="279"/>
      <c r="FQ18" s="279"/>
      <c r="FR18" s="279"/>
      <c r="FS18" s="279"/>
      <c r="FT18" s="279"/>
      <c r="FU18" s="279"/>
      <c r="FV18" s="279"/>
      <c r="FW18" s="279"/>
      <c r="FX18" s="279"/>
      <c r="FY18" s="279"/>
      <c r="FZ18" s="279"/>
      <c r="GA18" s="279"/>
      <c r="GB18" s="279"/>
      <c r="GC18" s="279"/>
      <c r="GD18" s="279"/>
      <c r="GE18" s="279"/>
      <c r="GF18" s="279"/>
      <c r="GG18" s="279"/>
      <c r="GH18" s="279"/>
      <c r="GI18" s="279"/>
      <c r="GJ18" s="279"/>
      <c r="GK18" s="279"/>
      <c r="GL18" s="279"/>
      <c r="GM18" s="279"/>
      <c r="GN18" s="279"/>
      <c r="GO18" s="279"/>
      <c r="GP18" s="279"/>
      <c r="GQ18" s="279"/>
      <c r="GR18" s="279"/>
      <c r="GS18" s="279"/>
      <c r="GT18" s="279"/>
      <c r="GU18" s="279"/>
      <c r="GV18" s="279"/>
      <c r="GW18" s="279"/>
      <c r="GX18" s="279"/>
      <c r="GY18" s="279"/>
      <c r="GZ18" s="279"/>
      <c r="HA18" s="279"/>
      <c r="HB18" s="279"/>
      <c r="HC18" s="279"/>
      <c r="HD18" s="279"/>
      <c r="HE18" s="279"/>
      <c r="HF18" s="279"/>
      <c r="HG18" s="279"/>
      <c r="HH18" s="279"/>
      <c r="HI18" s="279"/>
      <c r="HJ18" s="279"/>
      <c r="HK18" s="279"/>
      <c r="HL18" s="279"/>
      <c r="HM18" s="279"/>
      <c r="HN18" s="279"/>
      <c r="HO18" s="279"/>
      <c r="HP18" s="279"/>
      <c r="HQ18" s="279"/>
      <c r="HR18" s="279"/>
      <c r="HS18" s="279"/>
      <c r="HT18" s="279"/>
      <c r="HU18" s="279"/>
      <c r="HV18" s="279"/>
      <c r="HW18" s="279"/>
      <c r="HX18" s="279"/>
      <c r="HY18" s="279"/>
      <c r="HZ18" s="279"/>
      <c r="IA18" s="279"/>
      <c r="IB18" s="279"/>
      <c r="IC18" s="279"/>
      <c r="ID18" s="279"/>
      <c r="IE18" s="279"/>
      <c r="IF18" s="279"/>
      <c r="IG18" s="279"/>
      <c r="IH18" s="279"/>
      <c r="II18" s="279"/>
      <c r="IJ18" s="279"/>
      <c r="IK18" s="279"/>
      <c r="IL18" s="279"/>
      <c r="IM18" s="279"/>
      <c r="IN18" s="279"/>
    </row>
    <row r="19" s="254" customFormat="1" ht="24.75" customHeight="1" spans="1:248">
      <c r="A19" s="87"/>
      <c r="B19" s="87"/>
      <c r="C19" s="87"/>
      <c r="D19" s="87" t="s">
        <v>130</v>
      </c>
      <c r="E19" s="84" t="s">
        <v>96</v>
      </c>
      <c r="F19" s="84">
        <f>SUM(F20:F23)</f>
        <v>450244.01</v>
      </c>
      <c r="G19" s="84">
        <f t="shared" ref="G19:Y19" si="3">SUM(G20:G23)</f>
        <v>177180</v>
      </c>
      <c r="H19" s="84">
        <f t="shared" si="3"/>
        <v>177180</v>
      </c>
      <c r="I19" s="84">
        <f t="shared" si="3"/>
        <v>0</v>
      </c>
      <c r="J19" s="84">
        <f t="shared" si="3"/>
        <v>0</v>
      </c>
      <c r="K19" s="84">
        <f t="shared" si="3"/>
        <v>0</v>
      </c>
      <c r="L19" s="84">
        <f t="shared" si="3"/>
        <v>115620</v>
      </c>
      <c r="M19" s="84">
        <f t="shared" si="3"/>
        <v>113524.01</v>
      </c>
      <c r="N19" s="84">
        <f t="shared" si="3"/>
        <v>113524.01</v>
      </c>
      <c r="O19" s="84">
        <f t="shared" si="3"/>
        <v>0</v>
      </c>
      <c r="P19" s="84">
        <f t="shared" si="3"/>
        <v>0</v>
      </c>
      <c r="Q19" s="84">
        <f t="shared" si="3"/>
        <v>0</v>
      </c>
      <c r="R19" s="84">
        <f t="shared" si="3"/>
        <v>0</v>
      </c>
      <c r="S19" s="84">
        <f t="shared" si="3"/>
        <v>0</v>
      </c>
      <c r="T19" s="84">
        <f t="shared" si="3"/>
        <v>0</v>
      </c>
      <c r="U19" s="84">
        <f t="shared" si="3"/>
        <v>43920</v>
      </c>
      <c r="V19" s="84">
        <f t="shared" si="3"/>
        <v>0</v>
      </c>
      <c r="W19" s="84">
        <f t="shared" si="3"/>
        <v>0</v>
      </c>
      <c r="X19" s="84">
        <f t="shared" si="3"/>
        <v>0</v>
      </c>
      <c r="Y19" s="84">
        <f t="shared" si="3"/>
        <v>0</v>
      </c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  <c r="DI19" s="279"/>
      <c r="DJ19" s="279"/>
      <c r="DK19" s="279"/>
      <c r="DL19" s="279"/>
      <c r="DM19" s="279"/>
      <c r="DN19" s="279"/>
      <c r="DO19" s="279"/>
      <c r="DP19" s="279"/>
      <c r="DQ19" s="279"/>
      <c r="DR19" s="279"/>
      <c r="DS19" s="279"/>
      <c r="DT19" s="279"/>
      <c r="DU19" s="279"/>
      <c r="DV19" s="279"/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  <c r="FB19" s="279"/>
      <c r="FC19" s="279"/>
      <c r="FD19" s="279"/>
      <c r="FE19" s="279"/>
      <c r="FF19" s="279"/>
      <c r="FG19" s="279"/>
      <c r="FH19" s="279"/>
      <c r="FI19" s="279"/>
      <c r="FJ19" s="279"/>
      <c r="FK19" s="279"/>
      <c r="FL19" s="279"/>
      <c r="FM19" s="279"/>
      <c r="FN19" s="279"/>
      <c r="FO19" s="279"/>
      <c r="FP19" s="279"/>
      <c r="FQ19" s="279"/>
      <c r="FR19" s="279"/>
      <c r="FS19" s="279"/>
      <c r="FT19" s="279"/>
      <c r="FU19" s="279"/>
      <c r="FV19" s="279"/>
      <c r="FW19" s="279"/>
      <c r="FX19" s="279"/>
      <c r="FY19" s="279"/>
      <c r="FZ19" s="279"/>
      <c r="GA19" s="279"/>
      <c r="GB19" s="279"/>
      <c r="GC19" s="279"/>
      <c r="GD19" s="279"/>
      <c r="GE19" s="279"/>
      <c r="GF19" s="279"/>
      <c r="GG19" s="279"/>
      <c r="GH19" s="279"/>
      <c r="GI19" s="279"/>
      <c r="GJ19" s="279"/>
      <c r="GK19" s="279"/>
      <c r="GL19" s="279"/>
      <c r="GM19" s="279"/>
      <c r="GN19" s="279"/>
      <c r="GO19" s="279"/>
      <c r="GP19" s="279"/>
      <c r="GQ19" s="279"/>
      <c r="GR19" s="279"/>
      <c r="GS19" s="279"/>
      <c r="GT19" s="279"/>
      <c r="GU19" s="279"/>
      <c r="GV19" s="279"/>
      <c r="GW19" s="279"/>
      <c r="GX19" s="279"/>
      <c r="GY19" s="279"/>
      <c r="GZ19" s="279"/>
      <c r="HA19" s="279"/>
      <c r="HB19" s="279"/>
      <c r="HC19" s="279"/>
      <c r="HD19" s="279"/>
      <c r="HE19" s="279"/>
      <c r="HF19" s="279"/>
      <c r="HG19" s="279"/>
      <c r="HH19" s="279"/>
      <c r="HI19" s="279"/>
      <c r="HJ19" s="279"/>
      <c r="HK19" s="279"/>
      <c r="HL19" s="279"/>
      <c r="HM19" s="279"/>
      <c r="HN19" s="279"/>
      <c r="HO19" s="279"/>
      <c r="HP19" s="279"/>
      <c r="HQ19" s="279"/>
      <c r="HR19" s="279"/>
      <c r="HS19" s="279"/>
      <c r="HT19" s="279"/>
      <c r="HU19" s="279"/>
      <c r="HV19" s="279"/>
      <c r="HW19" s="279"/>
      <c r="HX19" s="279"/>
      <c r="HY19" s="279"/>
      <c r="HZ19" s="279"/>
      <c r="IA19" s="279"/>
      <c r="IB19" s="279"/>
      <c r="IC19" s="279"/>
      <c r="ID19" s="279"/>
      <c r="IE19" s="279"/>
      <c r="IF19" s="279"/>
      <c r="IG19" s="279"/>
      <c r="IH19" s="279"/>
      <c r="II19" s="279"/>
      <c r="IJ19" s="279"/>
      <c r="IK19" s="279"/>
      <c r="IL19" s="279"/>
      <c r="IM19" s="279"/>
      <c r="IN19" s="279"/>
    </row>
    <row r="20" s="254" customFormat="1" customHeight="1" spans="1:248">
      <c r="A20" s="87" t="s">
        <v>111</v>
      </c>
      <c r="B20" s="87" t="s">
        <v>112</v>
      </c>
      <c r="C20" s="134">
        <v>50</v>
      </c>
      <c r="D20" s="87" t="s">
        <v>130</v>
      </c>
      <c r="E20" s="84" t="s">
        <v>131</v>
      </c>
      <c r="F20" s="84">
        <v>177180</v>
      </c>
      <c r="G20" s="84">
        <v>177180</v>
      </c>
      <c r="H20" s="84">
        <v>177180</v>
      </c>
      <c r="I20" s="84"/>
      <c r="J20" s="84"/>
      <c r="K20" s="84"/>
      <c r="L20" s="84"/>
      <c r="M20" s="84">
        <f t="shared" si="2"/>
        <v>0</v>
      </c>
      <c r="N20" s="84"/>
      <c r="O20" s="84"/>
      <c r="P20" s="84">
        <v>0</v>
      </c>
      <c r="Q20" s="84"/>
      <c r="R20" s="134"/>
      <c r="S20" s="134"/>
      <c r="T20" s="134"/>
      <c r="U20" s="134"/>
      <c r="V20" s="134"/>
      <c r="W20" s="134"/>
      <c r="X20" s="134"/>
      <c r="Y20" s="134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279"/>
      <c r="DT20" s="279"/>
      <c r="DU20" s="279"/>
      <c r="DV20" s="279"/>
      <c r="DW20" s="279"/>
      <c r="DX20" s="279"/>
      <c r="DY20" s="279"/>
      <c r="DZ20" s="279"/>
      <c r="EA20" s="279"/>
      <c r="EB20" s="279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279"/>
      <c r="EQ20" s="279"/>
      <c r="ER20" s="279"/>
      <c r="ES20" s="279"/>
      <c r="ET20" s="279"/>
      <c r="EU20" s="279"/>
      <c r="EV20" s="279"/>
      <c r="EW20" s="279"/>
      <c r="EX20" s="279"/>
      <c r="EY20" s="279"/>
      <c r="EZ20" s="279"/>
      <c r="FA20" s="279"/>
      <c r="FB20" s="279"/>
      <c r="FC20" s="279"/>
      <c r="FD20" s="279"/>
      <c r="FE20" s="279"/>
      <c r="FF20" s="279"/>
      <c r="FG20" s="279"/>
      <c r="FH20" s="279"/>
      <c r="FI20" s="279"/>
      <c r="FJ20" s="279"/>
      <c r="FK20" s="279"/>
      <c r="FL20" s="279"/>
      <c r="FM20" s="279"/>
      <c r="FN20" s="279"/>
      <c r="FO20" s="279"/>
      <c r="FP20" s="279"/>
      <c r="FQ20" s="279"/>
      <c r="FR20" s="279"/>
      <c r="FS20" s="279"/>
      <c r="FT20" s="279"/>
      <c r="FU20" s="279"/>
      <c r="FV20" s="279"/>
      <c r="FW20" s="279"/>
      <c r="FX20" s="279"/>
      <c r="FY20" s="279"/>
      <c r="FZ20" s="279"/>
      <c r="GA20" s="279"/>
      <c r="GB20" s="279"/>
      <c r="GC20" s="279"/>
      <c r="GD20" s="279"/>
      <c r="GE20" s="279"/>
      <c r="GF20" s="279"/>
      <c r="GG20" s="279"/>
      <c r="GH20" s="279"/>
      <c r="GI20" s="279"/>
      <c r="GJ20" s="279"/>
      <c r="GK20" s="279"/>
      <c r="GL20" s="279"/>
      <c r="GM20" s="279"/>
      <c r="GN20" s="279"/>
      <c r="GO20" s="279"/>
      <c r="GP20" s="279"/>
      <c r="GQ20" s="279"/>
      <c r="GR20" s="279"/>
      <c r="GS20" s="279"/>
      <c r="GT20" s="279"/>
      <c r="GU20" s="279"/>
      <c r="GV20" s="279"/>
      <c r="GW20" s="279"/>
      <c r="GX20" s="279"/>
      <c r="GY20" s="279"/>
      <c r="GZ20" s="279"/>
      <c r="HA20" s="279"/>
      <c r="HB20" s="279"/>
      <c r="HC20" s="279"/>
      <c r="HD20" s="279"/>
      <c r="HE20" s="279"/>
      <c r="HF20" s="279"/>
      <c r="HG20" s="279"/>
      <c r="HH20" s="279"/>
      <c r="HI20" s="279"/>
      <c r="HJ20" s="279"/>
      <c r="HK20" s="279"/>
      <c r="HL20" s="279"/>
      <c r="HM20" s="279"/>
      <c r="HN20" s="279"/>
      <c r="HO20" s="279"/>
      <c r="HP20" s="279"/>
      <c r="HQ20" s="279"/>
      <c r="HR20" s="279"/>
      <c r="HS20" s="279"/>
      <c r="HT20" s="279"/>
      <c r="HU20" s="279"/>
      <c r="HV20" s="279"/>
      <c r="HW20" s="279"/>
      <c r="HX20" s="279"/>
      <c r="HY20" s="279"/>
      <c r="HZ20" s="279"/>
      <c r="IA20" s="279"/>
      <c r="IB20" s="279"/>
      <c r="IC20" s="279"/>
      <c r="ID20" s="279"/>
      <c r="IE20" s="279"/>
      <c r="IF20" s="279"/>
      <c r="IG20" s="279"/>
      <c r="IH20" s="279"/>
      <c r="II20" s="279"/>
      <c r="IJ20" s="279"/>
      <c r="IK20" s="279"/>
      <c r="IL20" s="279"/>
      <c r="IM20" s="279"/>
      <c r="IN20" s="279"/>
    </row>
    <row r="21" s="254" customFormat="1" customHeight="1" spans="1:248">
      <c r="A21" s="87" t="s">
        <v>111</v>
      </c>
      <c r="B21" s="87" t="s">
        <v>112</v>
      </c>
      <c r="C21" s="134">
        <v>50</v>
      </c>
      <c r="D21" s="87" t="s">
        <v>130</v>
      </c>
      <c r="E21" s="84" t="s">
        <v>131</v>
      </c>
      <c r="F21" s="84">
        <v>113524.01</v>
      </c>
      <c r="G21" s="84"/>
      <c r="H21" s="84"/>
      <c r="I21" s="84"/>
      <c r="J21" s="84"/>
      <c r="K21" s="84"/>
      <c r="L21" s="84"/>
      <c r="M21" s="84">
        <f t="shared" si="2"/>
        <v>113524.01</v>
      </c>
      <c r="N21" s="84">
        <v>113524.01</v>
      </c>
      <c r="O21" s="84"/>
      <c r="P21" s="84">
        <v>0</v>
      </c>
      <c r="Q21" s="84"/>
      <c r="R21" s="134"/>
      <c r="S21" s="134"/>
      <c r="T21" s="134"/>
      <c r="U21" s="134"/>
      <c r="V21" s="134"/>
      <c r="W21" s="134"/>
      <c r="X21" s="134"/>
      <c r="Y21" s="134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  <c r="DD21" s="279"/>
      <c r="DE21" s="279"/>
      <c r="DF21" s="279"/>
      <c r="DG21" s="279"/>
      <c r="DH21" s="279"/>
      <c r="DI21" s="279"/>
      <c r="DJ21" s="279"/>
      <c r="DK21" s="279"/>
      <c r="DL21" s="279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9"/>
      <c r="DX21" s="279"/>
      <c r="DY21" s="279"/>
      <c r="DZ21" s="279"/>
      <c r="EA21" s="279"/>
      <c r="EB21" s="279"/>
      <c r="EC21" s="279"/>
      <c r="ED21" s="279"/>
      <c r="EE21" s="279"/>
      <c r="EF21" s="279"/>
      <c r="EG21" s="279"/>
      <c r="EH21" s="279"/>
      <c r="EI21" s="279"/>
      <c r="EJ21" s="279"/>
      <c r="EK21" s="279"/>
      <c r="EL21" s="279"/>
      <c r="EM21" s="279"/>
      <c r="EN21" s="279"/>
      <c r="EO21" s="279"/>
      <c r="EP21" s="279"/>
      <c r="EQ21" s="279"/>
      <c r="ER21" s="279"/>
      <c r="ES21" s="279"/>
      <c r="ET21" s="279"/>
      <c r="EU21" s="279"/>
      <c r="EV21" s="279"/>
      <c r="EW21" s="279"/>
      <c r="EX21" s="279"/>
      <c r="EY21" s="279"/>
      <c r="EZ21" s="279"/>
      <c r="FA21" s="279"/>
      <c r="FB21" s="279"/>
      <c r="FC21" s="279"/>
      <c r="FD21" s="279"/>
      <c r="FE21" s="279"/>
      <c r="FF21" s="279"/>
      <c r="FG21" s="279"/>
      <c r="FH21" s="279"/>
      <c r="FI21" s="279"/>
      <c r="FJ21" s="279"/>
      <c r="FK21" s="279"/>
      <c r="FL21" s="279"/>
      <c r="FM21" s="279"/>
      <c r="FN21" s="279"/>
      <c r="FO21" s="279"/>
      <c r="FP21" s="279"/>
      <c r="FQ21" s="279"/>
      <c r="FR21" s="279"/>
      <c r="FS21" s="279"/>
      <c r="FT21" s="279"/>
      <c r="FU21" s="279"/>
      <c r="FV21" s="279"/>
      <c r="FW21" s="279"/>
      <c r="FX21" s="279"/>
      <c r="FY21" s="279"/>
      <c r="FZ21" s="279"/>
      <c r="GA21" s="279"/>
      <c r="GB21" s="279"/>
      <c r="GC21" s="279"/>
      <c r="GD21" s="279"/>
      <c r="GE21" s="279"/>
      <c r="GF21" s="279"/>
      <c r="GG21" s="279"/>
      <c r="GH21" s="279"/>
      <c r="GI21" s="279"/>
      <c r="GJ21" s="279"/>
      <c r="GK21" s="279"/>
      <c r="GL21" s="279"/>
      <c r="GM21" s="279"/>
      <c r="GN21" s="279"/>
      <c r="GO21" s="279"/>
      <c r="GP21" s="279"/>
      <c r="GQ21" s="279"/>
      <c r="GR21" s="279"/>
      <c r="GS21" s="279"/>
      <c r="GT21" s="279"/>
      <c r="GU21" s="279"/>
      <c r="GV21" s="279"/>
      <c r="GW21" s="279"/>
      <c r="GX21" s="279"/>
      <c r="GY21" s="279"/>
      <c r="GZ21" s="279"/>
      <c r="HA21" s="279"/>
      <c r="HB21" s="279"/>
      <c r="HC21" s="279"/>
      <c r="HD21" s="279"/>
      <c r="HE21" s="279"/>
      <c r="HF21" s="279"/>
      <c r="HG21" s="279"/>
      <c r="HH21" s="279"/>
      <c r="HI21" s="279"/>
      <c r="HJ21" s="279"/>
      <c r="HK21" s="279"/>
      <c r="HL21" s="279"/>
      <c r="HM21" s="279"/>
      <c r="HN21" s="279"/>
      <c r="HO21" s="279"/>
      <c r="HP21" s="279"/>
      <c r="HQ21" s="279"/>
      <c r="HR21" s="279"/>
      <c r="HS21" s="279"/>
      <c r="HT21" s="279"/>
      <c r="HU21" s="279"/>
      <c r="HV21" s="279"/>
      <c r="HW21" s="279"/>
      <c r="HX21" s="279"/>
      <c r="HY21" s="279"/>
      <c r="HZ21" s="279"/>
      <c r="IA21" s="279"/>
      <c r="IB21" s="279"/>
      <c r="IC21" s="279"/>
      <c r="ID21" s="279"/>
      <c r="IE21" s="279"/>
      <c r="IF21" s="279"/>
      <c r="IG21" s="279"/>
      <c r="IH21" s="279"/>
      <c r="II21" s="279"/>
      <c r="IJ21" s="279"/>
      <c r="IK21" s="279"/>
      <c r="IL21" s="279"/>
      <c r="IM21" s="279"/>
      <c r="IN21" s="279"/>
    </row>
    <row r="22" s="254" customFormat="1" customHeight="1" spans="1:248">
      <c r="A22" s="87" t="s">
        <v>111</v>
      </c>
      <c r="B22" s="87" t="s">
        <v>112</v>
      </c>
      <c r="C22" s="134">
        <v>50</v>
      </c>
      <c r="D22" s="87" t="s">
        <v>130</v>
      </c>
      <c r="E22" s="84" t="s">
        <v>131</v>
      </c>
      <c r="F22" s="84">
        <v>115620</v>
      </c>
      <c r="G22" s="84"/>
      <c r="H22" s="84"/>
      <c r="I22" s="84"/>
      <c r="J22" s="84"/>
      <c r="K22" s="84"/>
      <c r="L22" s="84">
        <v>115620</v>
      </c>
      <c r="M22" s="84">
        <f t="shared" si="2"/>
        <v>0</v>
      </c>
      <c r="N22" s="84"/>
      <c r="O22" s="84"/>
      <c r="P22" s="84">
        <v>0</v>
      </c>
      <c r="Q22" s="84"/>
      <c r="R22" s="134"/>
      <c r="S22" s="134"/>
      <c r="T22" s="134"/>
      <c r="U22" s="134"/>
      <c r="V22" s="134"/>
      <c r="W22" s="134"/>
      <c r="X22" s="134"/>
      <c r="Y22" s="134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79"/>
      <c r="BU22" s="279"/>
      <c r="BV22" s="27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  <c r="DI22" s="279"/>
      <c r="DJ22" s="279"/>
      <c r="DK22" s="279"/>
      <c r="DL22" s="279"/>
      <c r="DM22" s="279"/>
      <c r="DN22" s="279"/>
      <c r="DO22" s="279"/>
      <c r="DP22" s="279"/>
      <c r="DQ22" s="279"/>
      <c r="DR22" s="279"/>
      <c r="DS22" s="279"/>
      <c r="DT22" s="279"/>
      <c r="DU22" s="279"/>
      <c r="DV22" s="279"/>
      <c r="DW22" s="279"/>
      <c r="DX22" s="279"/>
      <c r="DY22" s="279"/>
      <c r="DZ22" s="279"/>
      <c r="EA22" s="279"/>
      <c r="EB22" s="279"/>
      <c r="EC22" s="279"/>
      <c r="ED22" s="279"/>
      <c r="EE22" s="279"/>
      <c r="EF22" s="279"/>
      <c r="EG22" s="279"/>
      <c r="EH22" s="279"/>
      <c r="EI22" s="279"/>
      <c r="EJ22" s="279"/>
      <c r="EK22" s="279"/>
      <c r="EL22" s="279"/>
      <c r="EM22" s="279"/>
      <c r="EN22" s="279"/>
      <c r="EO22" s="279"/>
      <c r="EP22" s="279"/>
      <c r="EQ22" s="279"/>
      <c r="ER22" s="279"/>
      <c r="ES22" s="279"/>
      <c r="ET22" s="279"/>
      <c r="EU22" s="279"/>
      <c r="EV22" s="279"/>
      <c r="EW22" s="279"/>
      <c r="EX22" s="279"/>
      <c r="EY22" s="279"/>
      <c r="EZ22" s="279"/>
      <c r="FA22" s="279"/>
      <c r="FB22" s="279"/>
      <c r="FC22" s="279"/>
      <c r="FD22" s="279"/>
      <c r="FE22" s="279"/>
      <c r="FF22" s="279"/>
      <c r="FG22" s="279"/>
      <c r="FH22" s="279"/>
      <c r="FI22" s="279"/>
      <c r="FJ22" s="279"/>
      <c r="FK22" s="279"/>
      <c r="FL22" s="279"/>
      <c r="FM22" s="279"/>
      <c r="FN22" s="279"/>
      <c r="FO22" s="279"/>
      <c r="FP22" s="279"/>
      <c r="FQ22" s="279"/>
      <c r="FR22" s="279"/>
      <c r="FS22" s="279"/>
      <c r="FT22" s="279"/>
      <c r="FU22" s="279"/>
      <c r="FV22" s="279"/>
      <c r="FW22" s="279"/>
      <c r="FX22" s="279"/>
      <c r="FY22" s="279"/>
      <c r="FZ22" s="279"/>
      <c r="GA22" s="279"/>
      <c r="GB22" s="279"/>
      <c r="GC22" s="279"/>
      <c r="GD22" s="279"/>
      <c r="GE22" s="279"/>
      <c r="GF22" s="279"/>
      <c r="GG22" s="279"/>
      <c r="GH22" s="279"/>
      <c r="GI22" s="279"/>
      <c r="GJ22" s="279"/>
      <c r="GK22" s="279"/>
      <c r="GL22" s="279"/>
      <c r="GM22" s="279"/>
      <c r="GN22" s="279"/>
      <c r="GO22" s="279"/>
      <c r="GP22" s="279"/>
      <c r="GQ22" s="279"/>
      <c r="GR22" s="279"/>
      <c r="GS22" s="279"/>
      <c r="GT22" s="279"/>
      <c r="GU22" s="279"/>
      <c r="GV22" s="279"/>
      <c r="GW22" s="279"/>
      <c r="GX22" s="279"/>
      <c r="GY22" s="279"/>
      <c r="GZ22" s="279"/>
      <c r="HA22" s="279"/>
      <c r="HB22" s="279"/>
      <c r="HC22" s="279"/>
      <c r="HD22" s="279"/>
      <c r="HE22" s="279"/>
      <c r="HF22" s="279"/>
      <c r="HG22" s="279"/>
      <c r="HH22" s="279"/>
      <c r="HI22" s="279"/>
      <c r="HJ22" s="279"/>
      <c r="HK22" s="279"/>
      <c r="HL22" s="279"/>
      <c r="HM22" s="279"/>
      <c r="HN22" s="279"/>
      <c r="HO22" s="279"/>
      <c r="HP22" s="279"/>
      <c r="HQ22" s="279"/>
      <c r="HR22" s="279"/>
      <c r="HS22" s="279"/>
      <c r="HT22" s="279"/>
      <c r="HU22" s="279"/>
      <c r="HV22" s="279"/>
      <c r="HW22" s="279"/>
      <c r="HX22" s="279"/>
      <c r="HY22" s="279"/>
      <c r="HZ22" s="279"/>
      <c r="IA22" s="279"/>
      <c r="IB22" s="279"/>
      <c r="IC22" s="279"/>
      <c r="ID22" s="279"/>
      <c r="IE22" s="279"/>
      <c r="IF22" s="279"/>
      <c r="IG22" s="279"/>
      <c r="IH22" s="279"/>
      <c r="II22" s="279"/>
      <c r="IJ22" s="279"/>
      <c r="IK22" s="279"/>
      <c r="IL22" s="279"/>
      <c r="IM22" s="279"/>
      <c r="IN22" s="279"/>
    </row>
    <row r="23" s="254" customFormat="1" customHeight="1" spans="1:248">
      <c r="A23" s="87" t="s">
        <v>111</v>
      </c>
      <c r="B23" s="87" t="s">
        <v>112</v>
      </c>
      <c r="C23" s="134">
        <v>50</v>
      </c>
      <c r="D23" s="87" t="s">
        <v>130</v>
      </c>
      <c r="E23" s="84" t="s">
        <v>131</v>
      </c>
      <c r="F23" s="84">
        <v>43920</v>
      </c>
      <c r="G23" s="84"/>
      <c r="H23" s="84"/>
      <c r="I23" s="84"/>
      <c r="J23" s="84"/>
      <c r="K23" s="84"/>
      <c r="L23" s="84"/>
      <c r="M23" s="84">
        <f t="shared" si="2"/>
        <v>0</v>
      </c>
      <c r="N23" s="84"/>
      <c r="O23" s="84"/>
      <c r="P23" s="84">
        <v>0</v>
      </c>
      <c r="Q23" s="84"/>
      <c r="R23" s="134"/>
      <c r="S23" s="134"/>
      <c r="T23" s="134"/>
      <c r="U23" s="88">
        <v>43920</v>
      </c>
      <c r="V23" s="339"/>
      <c r="W23" s="339"/>
      <c r="X23" s="339"/>
      <c r="Y23" s="33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279"/>
      <c r="BV23" s="279"/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  <c r="CV23" s="279"/>
      <c r="CW23" s="279"/>
      <c r="CX23" s="279"/>
      <c r="CY23" s="279"/>
      <c r="CZ23" s="279"/>
      <c r="DA23" s="279"/>
      <c r="DB23" s="279"/>
      <c r="DC23" s="279"/>
      <c r="DD23" s="279"/>
      <c r="DE23" s="279"/>
      <c r="DF23" s="279"/>
      <c r="DG23" s="279"/>
      <c r="DH23" s="279"/>
      <c r="DI23" s="279"/>
      <c r="DJ23" s="279"/>
      <c r="DK23" s="279"/>
      <c r="DL23" s="279"/>
      <c r="DM23" s="279"/>
      <c r="DN23" s="279"/>
      <c r="DO23" s="279"/>
      <c r="DP23" s="279"/>
      <c r="DQ23" s="279"/>
      <c r="DR23" s="279"/>
      <c r="DS23" s="279"/>
      <c r="DT23" s="279"/>
      <c r="DU23" s="279"/>
      <c r="DV23" s="279"/>
      <c r="DW23" s="279"/>
      <c r="DX23" s="279"/>
      <c r="DY23" s="279"/>
      <c r="DZ23" s="279"/>
      <c r="EA23" s="279"/>
      <c r="EB23" s="279"/>
      <c r="EC23" s="279"/>
      <c r="ED23" s="279"/>
      <c r="EE23" s="279"/>
      <c r="EF23" s="279"/>
      <c r="EG23" s="279"/>
      <c r="EH23" s="279"/>
      <c r="EI23" s="279"/>
      <c r="EJ23" s="279"/>
      <c r="EK23" s="279"/>
      <c r="EL23" s="279"/>
      <c r="EM23" s="279"/>
      <c r="EN23" s="279"/>
      <c r="EO23" s="279"/>
      <c r="EP23" s="279"/>
      <c r="EQ23" s="279"/>
      <c r="ER23" s="279"/>
      <c r="ES23" s="279"/>
      <c r="ET23" s="279"/>
      <c r="EU23" s="279"/>
      <c r="EV23" s="279"/>
      <c r="EW23" s="279"/>
      <c r="EX23" s="279"/>
      <c r="EY23" s="279"/>
      <c r="EZ23" s="279"/>
      <c r="FA23" s="279"/>
      <c r="FB23" s="279"/>
      <c r="FC23" s="279"/>
      <c r="FD23" s="279"/>
      <c r="FE23" s="279"/>
      <c r="FF23" s="279"/>
      <c r="FG23" s="279"/>
      <c r="FH23" s="279"/>
      <c r="FI23" s="279"/>
      <c r="FJ23" s="279"/>
      <c r="FK23" s="279"/>
      <c r="FL23" s="279"/>
      <c r="FM23" s="279"/>
      <c r="FN23" s="279"/>
      <c r="FO23" s="279"/>
      <c r="FP23" s="279"/>
      <c r="FQ23" s="279"/>
      <c r="FR23" s="279"/>
      <c r="FS23" s="279"/>
      <c r="FT23" s="279"/>
      <c r="FU23" s="279"/>
      <c r="FV23" s="279"/>
      <c r="FW23" s="279"/>
      <c r="FX23" s="279"/>
      <c r="FY23" s="279"/>
      <c r="FZ23" s="279"/>
      <c r="GA23" s="279"/>
      <c r="GB23" s="279"/>
      <c r="GC23" s="279"/>
      <c r="GD23" s="279"/>
      <c r="GE23" s="279"/>
      <c r="GF23" s="279"/>
      <c r="GG23" s="279"/>
      <c r="GH23" s="279"/>
      <c r="GI23" s="279"/>
      <c r="GJ23" s="279"/>
      <c r="GK23" s="279"/>
      <c r="GL23" s="279"/>
      <c r="GM23" s="279"/>
      <c r="GN23" s="279"/>
      <c r="GO23" s="279"/>
      <c r="GP23" s="279"/>
      <c r="GQ23" s="279"/>
      <c r="GR23" s="279"/>
      <c r="GS23" s="279"/>
      <c r="GT23" s="279"/>
      <c r="GU23" s="279"/>
      <c r="GV23" s="279"/>
      <c r="GW23" s="279"/>
      <c r="GX23" s="279"/>
      <c r="GY23" s="279"/>
      <c r="GZ23" s="279"/>
      <c r="HA23" s="279"/>
      <c r="HB23" s="279"/>
      <c r="HC23" s="279"/>
      <c r="HD23" s="279"/>
      <c r="HE23" s="279"/>
      <c r="HF23" s="279"/>
      <c r="HG23" s="279"/>
      <c r="HH23" s="279"/>
      <c r="HI23" s="279"/>
      <c r="HJ23" s="279"/>
      <c r="HK23" s="279"/>
      <c r="HL23" s="279"/>
      <c r="HM23" s="279"/>
      <c r="HN23" s="279"/>
      <c r="HO23" s="279"/>
      <c r="HP23" s="279"/>
      <c r="HQ23" s="279"/>
      <c r="HR23" s="279"/>
      <c r="HS23" s="279"/>
      <c r="HT23" s="279"/>
      <c r="HU23" s="279"/>
      <c r="HV23" s="279"/>
      <c r="HW23" s="279"/>
      <c r="HX23" s="279"/>
      <c r="HY23" s="279"/>
      <c r="HZ23" s="279"/>
      <c r="IA23" s="279"/>
      <c r="IB23" s="279"/>
      <c r="IC23" s="279"/>
      <c r="ID23" s="279"/>
      <c r="IE23" s="279"/>
      <c r="IF23" s="279"/>
      <c r="IG23" s="279"/>
      <c r="IH23" s="279"/>
      <c r="II23" s="279"/>
      <c r="IJ23" s="279"/>
      <c r="IK23" s="279"/>
      <c r="IL23" s="279"/>
      <c r="IM23" s="279"/>
      <c r="IN23" s="279"/>
    </row>
    <row r="24" s="254" customFormat="1" customHeight="1" spans="1:248">
      <c r="A24" s="87"/>
      <c r="B24" s="87"/>
      <c r="C24" s="134"/>
      <c r="D24" s="87" t="s">
        <v>132</v>
      </c>
      <c r="E24" s="84" t="s">
        <v>98</v>
      </c>
      <c r="F24" s="84">
        <f>SUM(F25:F29)</f>
        <v>325122.27</v>
      </c>
      <c r="G24" s="84">
        <f>SUM(G25:G29)</f>
        <v>211656</v>
      </c>
      <c r="H24" s="84">
        <f>SUM(H25:H29)</f>
        <v>118536</v>
      </c>
      <c r="I24" s="84">
        <f>SUM(I25:I29)</f>
        <v>0</v>
      </c>
      <c r="J24" s="84">
        <f>SUM(J25:J29)</f>
        <v>540</v>
      </c>
      <c r="K24" s="84"/>
      <c r="L24" s="84">
        <v>92580</v>
      </c>
      <c r="M24" s="84">
        <f>SUM(M25:M27)</f>
        <v>81717.87</v>
      </c>
      <c r="N24" s="84">
        <f>SUM(N25:N27)</f>
        <v>81717.87</v>
      </c>
      <c r="O24" s="84">
        <f>SUM(O25:O27)</f>
        <v>0</v>
      </c>
      <c r="P24" s="84"/>
      <c r="Q24" s="84"/>
      <c r="R24" s="134"/>
      <c r="S24" s="134"/>
      <c r="T24" s="134"/>
      <c r="U24" s="339">
        <f>SUM(U25:U29)</f>
        <v>31748.4</v>
      </c>
      <c r="V24" s="339"/>
      <c r="W24" s="339"/>
      <c r="X24" s="339"/>
      <c r="Y24" s="33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  <c r="DQ24" s="279"/>
      <c r="DR24" s="279"/>
      <c r="DS24" s="279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79"/>
      <c r="ES24" s="279"/>
      <c r="ET24" s="279"/>
      <c r="EU24" s="279"/>
      <c r="EV24" s="279"/>
      <c r="EW24" s="279"/>
      <c r="EX24" s="279"/>
      <c r="EY24" s="279"/>
      <c r="EZ24" s="279"/>
      <c r="FA24" s="279"/>
      <c r="FB24" s="279"/>
      <c r="FC24" s="279"/>
      <c r="FD24" s="279"/>
      <c r="FE24" s="279"/>
      <c r="FF24" s="279"/>
      <c r="FG24" s="279"/>
      <c r="FH24" s="279"/>
      <c r="FI24" s="279"/>
      <c r="FJ24" s="279"/>
      <c r="FK24" s="279"/>
      <c r="FL24" s="279"/>
      <c r="FM24" s="279"/>
      <c r="FN24" s="279"/>
      <c r="FO24" s="279"/>
      <c r="FP24" s="279"/>
      <c r="FQ24" s="279"/>
      <c r="FR24" s="279"/>
      <c r="FS24" s="279"/>
      <c r="FT24" s="279"/>
      <c r="FU24" s="279"/>
      <c r="FV24" s="279"/>
      <c r="FW24" s="279"/>
      <c r="FX24" s="279"/>
      <c r="FY24" s="279"/>
      <c r="FZ24" s="279"/>
      <c r="GA24" s="279"/>
      <c r="GB24" s="279"/>
      <c r="GC24" s="279"/>
      <c r="GD24" s="279"/>
      <c r="GE24" s="279"/>
      <c r="GF24" s="279"/>
      <c r="GG24" s="279"/>
      <c r="GH24" s="279"/>
      <c r="GI24" s="279"/>
      <c r="GJ24" s="279"/>
      <c r="GK24" s="279"/>
      <c r="GL24" s="279"/>
      <c r="GM24" s="279"/>
      <c r="GN24" s="279"/>
      <c r="GO24" s="279"/>
      <c r="GP24" s="279"/>
      <c r="GQ24" s="279"/>
      <c r="GR24" s="279"/>
      <c r="GS24" s="279"/>
      <c r="GT24" s="279"/>
      <c r="GU24" s="279"/>
      <c r="GV24" s="279"/>
      <c r="GW24" s="279"/>
      <c r="GX24" s="279"/>
      <c r="GY24" s="279"/>
      <c r="GZ24" s="279"/>
      <c r="HA24" s="279"/>
      <c r="HB24" s="279"/>
      <c r="HC24" s="279"/>
      <c r="HD24" s="279"/>
      <c r="HE24" s="279"/>
      <c r="HF24" s="279"/>
      <c r="HG24" s="279"/>
      <c r="HH24" s="279"/>
      <c r="HI24" s="279"/>
      <c r="HJ24" s="279"/>
      <c r="HK24" s="279"/>
      <c r="HL24" s="279"/>
      <c r="HM24" s="279"/>
      <c r="HN24" s="279"/>
      <c r="HO24" s="279"/>
      <c r="HP24" s="279"/>
      <c r="HQ24" s="279"/>
      <c r="HR24" s="279"/>
      <c r="HS24" s="279"/>
      <c r="HT24" s="279"/>
      <c r="HU24" s="279"/>
      <c r="HV24" s="279"/>
      <c r="HW24" s="279"/>
      <c r="HX24" s="279"/>
      <c r="HY24" s="279"/>
      <c r="HZ24" s="279"/>
      <c r="IA24" s="279"/>
      <c r="IB24" s="279"/>
      <c r="IC24" s="279"/>
      <c r="ID24" s="279"/>
      <c r="IE24" s="279"/>
      <c r="IF24" s="279"/>
      <c r="IG24" s="279"/>
      <c r="IH24" s="279"/>
      <c r="II24" s="279"/>
      <c r="IJ24" s="279"/>
      <c r="IK24" s="279"/>
      <c r="IL24" s="279"/>
      <c r="IM24" s="279"/>
      <c r="IN24" s="279"/>
    </row>
    <row r="25" s="254" customFormat="1" customHeight="1" spans="1:248">
      <c r="A25" s="87" t="s">
        <v>111</v>
      </c>
      <c r="B25" s="87" t="s">
        <v>112</v>
      </c>
      <c r="C25" s="134">
        <v>50</v>
      </c>
      <c r="D25" s="87" t="s">
        <v>132</v>
      </c>
      <c r="E25" s="84" t="s">
        <v>131</v>
      </c>
      <c r="F25" s="84">
        <v>118536</v>
      </c>
      <c r="G25" s="84">
        <v>118536</v>
      </c>
      <c r="H25" s="84">
        <v>118536</v>
      </c>
      <c r="I25" s="84"/>
      <c r="J25" s="84"/>
      <c r="K25" s="84"/>
      <c r="L25" s="84"/>
      <c r="M25" s="84">
        <f t="shared" si="2"/>
        <v>0</v>
      </c>
      <c r="N25" s="84"/>
      <c r="O25" s="84"/>
      <c r="P25" s="84">
        <v>0</v>
      </c>
      <c r="Q25" s="84"/>
      <c r="R25" s="134"/>
      <c r="S25" s="134"/>
      <c r="T25" s="134"/>
      <c r="U25" s="339"/>
      <c r="V25" s="339"/>
      <c r="W25" s="339"/>
      <c r="X25" s="339"/>
      <c r="Y25" s="33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279"/>
      <c r="BU25" s="279"/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  <c r="DI25" s="279"/>
      <c r="DJ25" s="279"/>
      <c r="DK25" s="279"/>
      <c r="DL25" s="279"/>
      <c r="DM25" s="279"/>
      <c r="DN25" s="279"/>
      <c r="DO25" s="279"/>
      <c r="DP25" s="279"/>
      <c r="DQ25" s="279"/>
      <c r="DR25" s="279"/>
      <c r="DS25" s="279"/>
      <c r="DT25" s="279"/>
      <c r="DU25" s="279"/>
      <c r="DV25" s="279"/>
      <c r="DW25" s="279"/>
      <c r="DX25" s="279"/>
      <c r="DY25" s="279"/>
      <c r="DZ25" s="279"/>
      <c r="EA25" s="279"/>
      <c r="EB25" s="279"/>
      <c r="EC25" s="279"/>
      <c r="ED25" s="279"/>
      <c r="EE25" s="279"/>
      <c r="EF25" s="279"/>
      <c r="EG25" s="279"/>
      <c r="EH25" s="279"/>
      <c r="EI25" s="279"/>
      <c r="EJ25" s="279"/>
      <c r="EK25" s="279"/>
      <c r="EL25" s="279"/>
      <c r="EM25" s="279"/>
      <c r="EN25" s="279"/>
      <c r="EO25" s="279"/>
      <c r="EP25" s="279"/>
      <c r="EQ25" s="279"/>
      <c r="ER25" s="279"/>
      <c r="ES25" s="279"/>
      <c r="ET25" s="279"/>
      <c r="EU25" s="279"/>
      <c r="EV25" s="279"/>
      <c r="EW25" s="279"/>
      <c r="EX25" s="279"/>
      <c r="EY25" s="279"/>
      <c r="EZ25" s="279"/>
      <c r="FA25" s="279"/>
      <c r="FB25" s="279"/>
      <c r="FC25" s="279"/>
      <c r="FD25" s="279"/>
      <c r="FE25" s="279"/>
      <c r="FF25" s="279"/>
      <c r="FG25" s="279"/>
      <c r="FH25" s="279"/>
      <c r="FI25" s="279"/>
      <c r="FJ25" s="279"/>
      <c r="FK25" s="279"/>
      <c r="FL25" s="279"/>
      <c r="FM25" s="279"/>
      <c r="FN25" s="279"/>
      <c r="FO25" s="279"/>
      <c r="FP25" s="279"/>
      <c r="FQ25" s="279"/>
      <c r="FR25" s="279"/>
      <c r="FS25" s="279"/>
      <c r="FT25" s="279"/>
      <c r="FU25" s="279"/>
      <c r="FV25" s="279"/>
      <c r="FW25" s="279"/>
      <c r="FX25" s="279"/>
      <c r="FY25" s="279"/>
      <c r="FZ25" s="279"/>
      <c r="GA25" s="279"/>
      <c r="GB25" s="279"/>
      <c r="GC25" s="279"/>
      <c r="GD25" s="279"/>
      <c r="GE25" s="279"/>
      <c r="GF25" s="279"/>
      <c r="GG25" s="279"/>
      <c r="GH25" s="279"/>
      <c r="GI25" s="279"/>
      <c r="GJ25" s="279"/>
      <c r="GK25" s="279"/>
      <c r="GL25" s="279"/>
      <c r="GM25" s="279"/>
      <c r="GN25" s="279"/>
      <c r="GO25" s="279"/>
      <c r="GP25" s="279"/>
      <c r="GQ25" s="279"/>
      <c r="GR25" s="279"/>
      <c r="GS25" s="279"/>
      <c r="GT25" s="279"/>
      <c r="GU25" s="279"/>
      <c r="GV25" s="279"/>
      <c r="GW25" s="279"/>
      <c r="GX25" s="279"/>
      <c r="GY25" s="279"/>
      <c r="GZ25" s="279"/>
      <c r="HA25" s="279"/>
      <c r="HB25" s="279"/>
      <c r="HC25" s="279"/>
      <c r="HD25" s="279"/>
      <c r="HE25" s="279"/>
      <c r="HF25" s="279"/>
      <c r="HG25" s="279"/>
      <c r="HH25" s="279"/>
      <c r="HI25" s="279"/>
      <c r="HJ25" s="279"/>
      <c r="HK25" s="279"/>
      <c r="HL25" s="279"/>
      <c r="HM25" s="279"/>
      <c r="HN25" s="279"/>
      <c r="HO25" s="279"/>
      <c r="HP25" s="279"/>
      <c r="HQ25" s="279"/>
      <c r="HR25" s="279"/>
      <c r="HS25" s="279"/>
      <c r="HT25" s="279"/>
      <c r="HU25" s="279"/>
      <c r="HV25" s="279"/>
      <c r="HW25" s="279"/>
      <c r="HX25" s="279"/>
      <c r="HY25" s="279"/>
      <c r="HZ25" s="279"/>
      <c r="IA25" s="279"/>
      <c r="IB25" s="279"/>
      <c r="IC25" s="279"/>
      <c r="ID25" s="279"/>
      <c r="IE25" s="279"/>
      <c r="IF25" s="279"/>
      <c r="IG25" s="279"/>
      <c r="IH25" s="279"/>
      <c r="II25" s="279"/>
      <c r="IJ25" s="279"/>
      <c r="IK25" s="279"/>
      <c r="IL25" s="279"/>
      <c r="IM25" s="279"/>
      <c r="IN25" s="279"/>
    </row>
    <row r="26" s="254" customFormat="1" customHeight="1" spans="1:248">
      <c r="A26" s="87" t="s">
        <v>111</v>
      </c>
      <c r="B26" s="87" t="s">
        <v>112</v>
      </c>
      <c r="C26" s="134">
        <v>50</v>
      </c>
      <c r="D26" s="87" t="s">
        <v>132</v>
      </c>
      <c r="E26" s="84" t="s">
        <v>131</v>
      </c>
      <c r="F26" s="84">
        <v>540</v>
      </c>
      <c r="G26" s="84">
        <v>540</v>
      </c>
      <c r="H26" s="84"/>
      <c r="I26" s="84"/>
      <c r="J26" s="84">
        <v>540</v>
      </c>
      <c r="K26" s="84"/>
      <c r="L26" s="84"/>
      <c r="M26" s="84">
        <f t="shared" si="2"/>
        <v>0</v>
      </c>
      <c r="N26" s="84"/>
      <c r="O26" s="84"/>
      <c r="P26" s="84">
        <v>0</v>
      </c>
      <c r="Q26" s="84"/>
      <c r="R26" s="134"/>
      <c r="S26" s="134"/>
      <c r="T26" s="134"/>
      <c r="U26" s="339"/>
      <c r="V26" s="339"/>
      <c r="W26" s="339"/>
      <c r="X26" s="339"/>
      <c r="Y26" s="33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79"/>
      <c r="BU26" s="279"/>
      <c r="BV26" s="279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  <c r="DV26" s="279"/>
      <c r="DW26" s="279"/>
      <c r="DX26" s="279"/>
      <c r="DY26" s="279"/>
      <c r="DZ26" s="279"/>
      <c r="EA26" s="279"/>
      <c r="EB26" s="279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79"/>
      <c r="EO26" s="279"/>
      <c r="EP26" s="279"/>
      <c r="EQ26" s="279"/>
      <c r="ER26" s="279"/>
      <c r="ES26" s="279"/>
      <c r="ET26" s="279"/>
      <c r="EU26" s="279"/>
      <c r="EV26" s="279"/>
      <c r="EW26" s="279"/>
      <c r="EX26" s="279"/>
      <c r="EY26" s="279"/>
      <c r="EZ26" s="279"/>
      <c r="FA26" s="279"/>
      <c r="FB26" s="279"/>
      <c r="FC26" s="279"/>
      <c r="FD26" s="279"/>
      <c r="FE26" s="279"/>
      <c r="FF26" s="279"/>
      <c r="FG26" s="279"/>
      <c r="FH26" s="279"/>
      <c r="FI26" s="279"/>
      <c r="FJ26" s="279"/>
      <c r="FK26" s="279"/>
      <c r="FL26" s="279"/>
      <c r="FM26" s="279"/>
      <c r="FN26" s="279"/>
      <c r="FO26" s="279"/>
      <c r="FP26" s="279"/>
      <c r="FQ26" s="279"/>
      <c r="FR26" s="279"/>
      <c r="FS26" s="279"/>
      <c r="FT26" s="279"/>
      <c r="FU26" s="279"/>
      <c r="FV26" s="279"/>
      <c r="FW26" s="279"/>
      <c r="FX26" s="279"/>
      <c r="FY26" s="279"/>
      <c r="FZ26" s="279"/>
      <c r="GA26" s="279"/>
      <c r="GB26" s="279"/>
      <c r="GC26" s="279"/>
      <c r="GD26" s="279"/>
      <c r="GE26" s="279"/>
      <c r="GF26" s="279"/>
      <c r="GG26" s="279"/>
      <c r="GH26" s="279"/>
      <c r="GI26" s="279"/>
      <c r="GJ26" s="279"/>
      <c r="GK26" s="279"/>
      <c r="GL26" s="279"/>
      <c r="GM26" s="279"/>
      <c r="GN26" s="279"/>
      <c r="GO26" s="279"/>
      <c r="GP26" s="279"/>
      <c r="GQ26" s="279"/>
      <c r="GR26" s="279"/>
      <c r="GS26" s="279"/>
      <c r="GT26" s="279"/>
      <c r="GU26" s="279"/>
      <c r="GV26" s="279"/>
      <c r="GW26" s="279"/>
      <c r="GX26" s="279"/>
      <c r="GY26" s="279"/>
      <c r="GZ26" s="279"/>
      <c r="HA26" s="279"/>
      <c r="HB26" s="279"/>
      <c r="HC26" s="279"/>
      <c r="HD26" s="279"/>
      <c r="HE26" s="279"/>
      <c r="HF26" s="279"/>
      <c r="HG26" s="279"/>
      <c r="HH26" s="279"/>
      <c r="HI26" s="279"/>
      <c r="HJ26" s="279"/>
      <c r="HK26" s="279"/>
      <c r="HL26" s="279"/>
      <c r="HM26" s="279"/>
      <c r="HN26" s="279"/>
      <c r="HO26" s="279"/>
      <c r="HP26" s="279"/>
      <c r="HQ26" s="279"/>
      <c r="HR26" s="279"/>
      <c r="HS26" s="279"/>
      <c r="HT26" s="279"/>
      <c r="HU26" s="279"/>
      <c r="HV26" s="279"/>
      <c r="HW26" s="279"/>
      <c r="HX26" s="279"/>
      <c r="HY26" s="279"/>
      <c r="HZ26" s="279"/>
      <c r="IA26" s="279"/>
      <c r="IB26" s="279"/>
      <c r="IC26" s="279"/>
      <c r="ID26" s="279"/>
      <c r="IE26" s="279"/>
      <c r="IF26" s="279"/>
      <c r="IG26" s="279"/>
      <c r="IH26" s="279"/>
      <c r="II26" s="279"/>
      <c r="IJ26" s="279"/>
      <c r="IK26" s="279"/>
      <c r="IL26" s="279"/>
      <c r="IM26" s="279"/>
      <c r="IN26" s="279"/>
    </row>
    <row r="27" s="254" customFormat="1" customHeight="1" spans="1:248">
      <c r="A27" s="87" t="s">
        <v>111</v>
      </c>
      <c r="B27" s="87" t="s">
        <v>112</v>
      </c>
      <c r="C27" s="134">
        <v>50</v>
      </c>
      <c r="D27" s="87" t="s">
        <v>132</v>
      </c>
      <c r="E27" s="84" t="s">
        <v>131</v>
      </c>
      <c r="F27" s="84">
        <v>81717.87</v>
      </c>
      <c r="G27" s="84"/>
      <c r="H27" s="84"/>
      <c r="I27" s="84"/>
      <c r="J27" s="84"/>
      <c r="K27" s="84"/>
      <c r="L27" s="84"/>
      <c r="M27" s="84">
        <f t="shared" si="2"/>
        <v>81717.87</v>
      </c>
      <c r="N27" s="84">
        <v>81717.87</v>
      </c>
      <c r="O27" s="84"/>
      <c r="P27" s="84">
        <v>0</v>
      </c>
      <c r="Q27" s="84"/>
      <c r="R27" s="134"/>
      <c r="S27" s="134"/>
      <c r="T27" s="134"/>
      <c r="U27" s="339"/>
      <c r="V27" s="339"/>
      <c r="W27" s="339"/>
      <c r="X27" s="339"/>
      <c r="Y27" s="33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79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  <c r="DI27" s="279"/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  <c r="DV27" s="279"/>
      <c r="DW27" s="279"/>
      <c r="DX27" s="279"/>
      <c r="DY27" s="279"/>
      <c r="DZ27" s="279"/>
      <c r="EA27" s="279"/>
      <c r="EB27" s="279"/>
      <c r="EC27" s="279"/>
      <c r="ED27" s="279"/>
      <c r="EE27" s="279"/>
      <c r="EF27" s="279"/>
      <c r="EG27" s="279"/>
      <c r="EH27" s="279"/>
      <c r="EI27" s="279"/>
      <c r="EJ27" s="279"/>
      <c r="EK27" s="279"/>
      <c r="EL27" s="279"/>
      <c r="EM27" s="279"/>
      <c r="EN27" s="279"/>
      <c r="EO27" s="279"/>
      <c r="EP27" s="279"/>
      <c r="EQ27" s="279"/>
      <c r="ER27" s="279"/>
      <c r="ES27" s="279"/>
      <c r="ET27" s="279"/>
      <c r="EU27" s="279"/>
      <c r="EV27" s="279"/>
      <c r="EW27" s="279"/>
      <c r="EX27" s="279"/>
      <c r="EY27" s="279"/>
      <c r="EZ27" s="279"/>
      <c r="FA27" s="279"/>
      <c r="FB27" s="279"/>
      <c r="FC27" s="279"/>
      <c r="FD27" s="279"/>
      <c r="FE27" s="279"/>
      <c r="FF27" s="279"/>
      <c r="FG27" s="279"/>
      <c r="FH27" s="279"/>
      <c r="FI27" s="279"/>
      <c r="FJ27" s="279"/>
      <c r="FK27" s="279"/>
      <c r="FL27" s="279"/>
      <c r="FM27" s="279"/>
      <c r="FN27" s="279"/>
      <c r="FO27" s="279"/>
      <c r="FP27" s="279"/>
      <c r="FQ27" s="279"/>
      <c r="FR27" s="279"/>
      <c r="FS27" s="279"/>
      <c r="FT27" s="279"/>
      <c r="FU27" s="279"/>
      <c r="FV27" s="279"/>
      <c r="FW27" s="279"/>
      <c r="FX27" s="279"/>
      <c r="FY27" s="279"/>
      <c r="FZ27" s="279"/>
      <c r="GA27" s="279"/>
      <c r="GB27" s="279"/>
      <c r="GC27" s="279"/>
      <c r="GD27" s="279"/>
      <c r="GE27" s="279"/>
      <c r="GF27" s="279"/>
      <c r="GG27" s="279"/>
      <c r="GH27" s="279"/>
      <c r="GI27" s="279"/>
      <c r="GJ27" s="279"/>
      <c r="GK27" s="279"/>
      <c r="GL27" s="279"/>
      <c r="GM27" s="279"/>
      <c r="GN27" s="279"/>
      <c r="GO27" s="279"/>
      <c r="GP27" s="279"/>
      <c r="GQ27" s="279"/>
      <c r="GR27" s="279"/>
      <c r="GS27" s="279"/>
      <c r="GT27" s="279"/>
      <c r="GU27" s="279"/>
      <c r="GV27" s="279"/>
      <c r="GW27" s="279"/>
      <c r="GX27" s="279"/>
      <c r="GY27" s="279"/>
      <c r="GZ27" s="279"/>
      <c r="HA27" s="279"/>
      <c r="HB27" s="279"/>
      <c r="HC27" s="279"/>
      <c r="HD27" s="279"/>
      <c r="HE27" s="279"/>
      <c r="HF27" s="279"/>
      <c r="HG27" s="279"/>
      <c r="HH27" s="279"/>
      <c r="HI27" s="279"/>
      <c r="HJ27" s="279"/>
      <c r="HK27" s="279"/>
      <c r="HL27" s="279"/>
      <c r="HM27" s="279"/>
      <c r="HN27" s="279"/>
      <c r="HO27" s="279"/>
      <c r="HP27" s="279"/>
      <c r="HQ27" s="279"/>
      <c r="HR27" s="279"/>
      <c r="HS27" s="279"/>
      <c r="HT27" s="279"/>
      <c r="HU27" s="279"/>
      <c r="HV27" s="279"/>
      <c r="HW27" s="279"/>
      <c r="HX27" s="279"/>
      <c r="HY27" s="279"/>
      <c r="HZ27" s="279"/>
      <c r="IA27" s="279"/>
      <c r="IB27" s="279"/>
      <c r="IC27" s="279"/>
      <c r="ID27" s="279"/>
      <c r="IE27" s="279"/>
      <c r="IF27" s="279"/>
      <c r="IG27" s="279"/>
      <c r="IH27" s="279"/>
      <c r="II27" s="279"/>
      <c r="IJ27" s="279"/>
      <c r="IK27" s="279"/>
      <c r="IL27" s="279"/>
      <c r="IM27" s="279"/>
      <c r="IN27" s="279"/>
    </row>
    <row r="28" s="254" customFormat="1" customHeight="1" spans="1:248">
      <c r="A28" s="87" t="s">
        <v>111</v>
      </c>
      <c r="B28" s="87" t="s">
        <v>112</v>
      </c>
      <c r="C28" s="134">
        <v>50</v>
      </c>
      <c r="D28" s="87" t="s">
        <v>132</v>
      </c>
      <c r="E28" s="84" t="s">
        <v>131</v>
      </c>
      <c r="F28" s="84">
        <v>92580</v>
      </c>
      <c r="G28" s="84">
        <v>92580</v>
      </c>
      <c r="H28" s="84"/>
      <c r="I28" s="84"/>
      <c r="J28" s="84"/>
      <c r="K28" s="84"/>
      <c r="L28" s="84">
        <v>92580</v>
      </c>
      <c r="M28" s="84"/>
      <c r="N28" s="84"/>
      <c r="O28" s="84"/>
      <c r="P28" s="84">
        <v>0</v>
      </c>
      <c r="Q28" s="84"/>
      <c r="R28" s="134"/>
      <c r="S28" s="134"/>
      <c r="T28" s="134"/>
      <c r="U28" s="134"/>
      <c r="V28" s="134"/>
      <c r="W28" s="134"/>
      <c r="X28" s="134"/>
      <c r="Y28" s="134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79"/>
      <c r="BR28" s="279"/>
      <c r="BS28" s="279"/>
      <c r="BT28" s="279"/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79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  <c r="DI28" s="279"/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  <c r="DV28" s="279"/>
      <c r="DW28" s="279"/>
      <c r="DX28" s="279"/>
      <c r="DY28" s="279"/>
      <c r="DZ28" s="279"/>
      <c r="EA28" s="279"/>
      <c r="EB28" s="279"/>
      <c r="EC28" s="279"/>
      <c r="ED28" s="279"/>
      <c r="EE28" s="279"/>
      <c r="EF28" s="279"/>
      <c r="EG28" s="279"/>
      <c r="EH28" s="279"/>
      <c r="EI28" s="279"/>
      <c r="EJ28" s="279"/>
      <c r="EK28" s="279"/>
      <c r="EL28" s="279"/>
      <c r="EM28" s="279"/>
      <c r="EN28" s="279"/>
      <c r="EO28" s="279"/>
      <c r="EP28" s="279"/>
      <c r="EQ28" s="279"/>
      <c r="ER28" s="279"/>
      <c r="ES28" s="279"/>
      <c r="ET28" s="279"/>
      <c r="EU28" s="279"/>
      <c r="EV28" s="279"/>
      <c r="EW28" s="279"/>
      <c r="EX28" s="279"/>
      <c r="EY28" s="279"/>
      <c r="EZ28" s="279"/>
      <c r="FA28" s="279"/>
      <c r="FB28" s="279"/>
      <c r="FC28" s="279"/>
      <c r="FD28" s="279"/>
      <c r="FE28" s="279"/>
      <c r="FF28" s="279"/>
      <c r="FG28" s="279"/>
      <c r="FH28" s="279"/>
      <c r="FI28" s="279"/>
      <c r="FJ28" s="279"/>
      <c r="FK28" s="279"/>
      <c r="FL28" s="279"/>
      <c r="FM28" s="279"/>
      <c r="FN28" s="279"/>
      <c r="FO28" s="279"/>
      <c r="FP28" s="279"/>
      <c r="FQ28" s="279"/>
      <c r="FR28" s="279"/>
      <c r="FS28" s="279"/>
      <c r="FT28" s="279"/>
      <c r="FU28" s="279"/>
      <c r="FV28" s="279"/>
      <c r="FW28" s="279"/>
      <c r="FX28" s="279"/>
      <c r="FY28" s="279"/>
      <c r="FZ28" s="279"/>
      <c r="GA28" s="279"/>
      <c r="GB28" s="279"/>
      <c r="GC28" s="279"/>
      <c r="GD28" s="279"/>
      <c r="GE28" s="279"/>
      <c r="GF28" s="279"/>
      <c r="GG28" s="279"/>
      <c r="GH28" s="279"/>
      <c r="GI28" s="279"/>
      <c r="GJ28" s="279"/>
      <c r="GK28" s="279"/>
      <c r="GL28" s="279"/>
      <c r="GM28" s="279"/>
      <c r="GN28" s="279"/>
      <c r="GO28" s="279"/>
      <c r="GP28" s="279"/>
      <c r="GQ28" s="279"/>
      <c r="GR28" s="279"/>
      <c r="GS28" s="279"/>
      <c r="GT28" s="279"/>
      <c r="GU28" s="279"/>
      <c r="GV28" s="279"/>
      <c r="GW28" s="279"/>
      <c r="GX28" s="279"/>
      <c r="GY28" s="279"/>
      <c r="GZ28" s="279"/>
      <c r="HA28" s="279"/>
      <c r="HB28" s="279"/>
      <c r="HC28" s="279"/>
      <c r="HD28" s="279"/>
      <c r="HE28" s="279"/>
      <c r="HF28" s="279"/>
      <c r="HG28" s="279"/>
      <c r="HH28" s="279"/>
      <c r="HI28" s="279"/>
      <c r="HJ28" s="279"/>
      <c r="HK28" s="279"/>
      <c r="HL28" s="279"/>
      <c r="HM28" s="279"/>
      <c r="HN28" s="279"/>
      <c r="HO28" s="279"/>
      <c r="HP28" s="279"/>
      <c r="HQ28" s="279"/>
      <c r="HR28" s="279"/>
      <c r="HS28" s="279"/>
      <c r="HT28" s="279"/>
      <c r="HU28" s="279"/>
      <c r="HV28" s="279"/>
      <c r="HW28" s="279"/>
      <c r="HX28" s="279"/>
      <c r="HY28" s="279"/>
      <c r="HZ28" s="279"/>
      <c r="IA28" s="279"/>
      <c r="IB28" s="279"/>
      <c r="IC28" s="279"/>
      <c r="ID28" s="279"/>
      <c r="IE28" s="279"/>
      <c r="IF28" s="279"/>
      <c r="IG28" s="279"/>
      <c r="IH28" s="279"/>
      <c r="II28" s="279"/>
      <c r="IJ28" s="279"/>
      <c r="IK28" s="279"/>
      <c r="IL28" s="279"/>
      <c r="IM28" s="279"/>
      <c r="IN28" s="279"/>
    </row>
    <row r="29" s="254" customFormat="1" customHeight="1" spans="1:248">
      <c r="A29" s="87" t="s">
        <v>111</v>
      </c>
      <c r="B29" s="87" t="s">
        <v>112</v>
      </c>
      <c r="C29" s="134">
        <v>50</v>
      </c>
      <c r="D29" s="87" t="s">
        <v>132</v>
      </c>
      <c r="E29" s="84" t="s">
        <v>131</v>
      </c>
      <c r="F29" s="84">
        <v>31748.4</v>
      </c>
      <c r="G29" s="84"/>
      <c r="H29" s="84"/>
      <c r="I29" s="84"/>
      <c r="J29" s="84"/>
      <c r="K29" s="84"/>
      <c r="L29" s="84"/>
      <c r="M29" s="84"/>
      <c r="N29" s="84"/>
      <c r="O29" s="84"/>
      <c r="P29" s="84">
        <v>0</v>
      </c>
      <c r="Q29" s="84"/>
      <c r="R29" s="134"/>
      <c r="S29" s="134"/>
      <c r="T29" s="134"/>
      <c r="U29" s="84">
        <v>31748.4</v>
      </c>
      <c r="V29" s="134"/>
      <c r="W29" s="134"/>
      <c r="X29" s="134"/>
      <c r="Y29" s="134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  <c r="DV29" s="279"/>
      <c r="DW29" s="279"/>
      <c r="DX29" s="279"/>
      <c r="DY29" s="279"/>
      <c r="DZ29" s="279"/>
      <c r="EA29" s="279"/>
      <c r="EB29" s="279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79"/>
      <c r="EV29" s="279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/>
      <c r="FN29" s="279"/>
      <c r="FO29" s="279"/>
      <c r="FP29" s="279"/>
      <c r="FQ29" s="279"/>
      <c r="FR29" s="279"/>
      <c r="FS29" s="279"/>
      <c r="FT29" s="279"/>
      <c r="FU29" s="279"/>
      <c r="FV29" s="279"/>
      <c r="FW29" s="279"/>
      <c r="FX29" s="279"/>
      <c r="FY29" s="279"/>
      <c r="FZ29" s="279"/>
      <c r="GA29" s="279"/>
      <c r="GB29" s="279"/>
      <c r="GC29" s="279"/>
      <c r="GD29" s="279"/>
      <c r="GE29" s="279"/>
      <c r="GF29" s="279"/>
      <c r="GG29" s="279"/>
      <c r="GH29" s="279"/>
      <c r="GI29" s="279"/>
      <c r="GJ29" s="279"/>
      <c r="GK29" s="279"/>
      <c r="GL29" s="279"/>
      <c r="GM29" s="279"/>
      <c r="GN29" s="279"/>
      <c r="GO29" s="279"/>
      <c r="GP29" s="279"/>
      <c r="GQ29" s="279"/>
      <c r="GR29" s="279"/>
      <c r="GS29" s="279"/>
      <c r="GT29" s="279"/>
      <c r="GU29" s="279"/>
      <c r="GV29" s="279"/>
      <c r="GW29" s="279"/>
      <c r="GX29" s="279"/>
      <c r="GY29" s="279"/>
      <c r="GZ29" s="279"/>
      <c r="HA29" s="279"/>
      <c r="HB29" s="279"/>
      <c r="HC29" s="279"/>
      <c r="HD29" s="279"/>
      <c r="HE29" s="279"/>
      <c r="HF29" s="279"/>
      <c r="HG29" s="279"/>
      <c r="HH29" s="279"/>
      <c r="HI29" s="279"/>
      <c r="HJ29" s="279"/>
      <c r="HK29" s="279"/>
      <c r="HL29" s="279"/>
      <c r="HM29" s="279"/>
      <c r="HN29" s="279"/>
      <c r="HO29" s="279"/>
      <c r="HP29" s="279"/>
      <c r="HQ29" s="279"/>
      <c r="HR29" s="279"/>
      <c r="HS29" s="279"/>
      <c r="HT29" s="279"/>
      <c r="HU29" s="279"/>
      <c r="HV29" s="279"/>
      <c r="HW29" s="279"/>
      <c r="HX29" s="279"/>
      <c r="HY29" s="279"/>
      <c r="HZ29" s="279"/>
      <c r="IA29" s="279"/>
      <c r="IB29" s="279"/>
      <c r="IC29" s="279"/>
      <c r="ID29" s="279"/>
      <c r="IE29" s="279"/>
      <c r="IF29" s="279"/>
      <c r="IG29" s="279"/>
      <c r="IH29" s="279"/>
      <c r="II29" s="279"/>
      <c r="IJ29" s="279"/>
      <c r="IK29" s="279"/>
      <c r="IL29" s="279"/>
      <c r="IM29" s="279"/>
      <c r="IN29" s="279"/>
    </row>
    <row r="30" s="254" customFormat="1" customHeight="1" spans="1:248">
      <c r="A30" s="87"/>
      <c r="B30" s="87"/>
      <c r="C30" s="134"/>
      <c r="D30" s="87" t="s">
        <v>133</v>
      </c>
      <c r="E30" s="84" t="s">
        <v>100</v>
      </c>
      <c r="F30" s="84">
        <f>SUM(F31:F34)</f>
        <v>93326.63</v>
      </c>
      <c r="G30" s="84">
        <f t="shared" ref="G30:Y30" si="4">SUM(G31:G34)</f>
        <v>60672</v>
      </c>
      <c r="H30" s="84">
        <f t="shared" si="4"/>
        <v>37548</v>
      </c>
      <c r="I30" s="84">
        <f t="shared" si="4"/>
        <v>0</v>
      </c>
      <c r="J30" s="84">
        <f t="shared" si="4"/>
        <v>0</v>
      </c>
      <c r="K30" s="84">
        <f t="shared" si="4"/>
        <v>0</v>
      </c>
      <c r="L30" s="84">
        <f t="shared" si="4"/>
        <v>23124</v>
      </c>
      <c r="M30" s="84">
        <f t="shared" si="4"/>
        <v>23553.83</v>
      </c>
      <c r="N30" s="84">
        <f t="shared" si="4"/>
        <v>23553.83</v>
      </c>
      <c r="O30" s="84">
        <f t="shared" si="4"/>
        <v>0</v>
      </c>
      <c r="P30" s="84">
        <f t="shared" si="4"/>
        <v>0</v>
      </c>
      <c r="Q30" s="84">
        <f t="shared" si="4"/>
        <v>0</v>
      </c>
      <c r="R30" s="84">
        <f t="shared" si="4"/>
        <v>0</v>
      </c>
      <c r="S30" s="84">
        <f t="shared" si="4"/>
        <v>0</v>
      </c>
      <c r="T30" s="84">
        <f t="shared" si="4"/>
        <v>0</v>
      </c>
      <c r="U30" s="84">
        <f t="shared" si="4"/>
        <v>9100.8</v>
      </c>
      <c r="V30" s="84">
        <f t="shared" si="4"/>
        <v>0</v>
      </c>
      <c r="W30" s="84">
        <f t="shared" si="4"/>
        <v>0</v>
      </c>
      <c r="X30" s="84">
        <f t="shared" si="4"/>
        <v>0</v>
      </c>
      <c r="Y30" s="84">
        <f t="shared" si="4"/>
        <v>0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  <c r="DV30" s="279"/>
      <c r="DW30" s="279"/>
      <c r="DX30" s="279"/>
      <c r="DY30" s="279"/>
      <c r="DZ30" s="279"/>
      <c r="EA30" s="279"/>
      <c r="EB30" s="279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79"/>
      <c r="EV30" s="279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/>
      <c r="FN30" s="279"/>
      <c r="FO30" s="279"/>
      <c r="FP30" s="279"/>
      <c r="FQ30" s="279"/>
      <c r="FR30" s="279"/>
      <c r="FS30" s="279"/>
      <c r="FT30" s="279"/>
      <c r="FU30" s="279"/>
      <c r="FV30" s="279"/>
      <c r="FW30" s="279"/>
      <c r="FX30" s="279"/>
      <c r="FY30" s="279"/>
      <c r="FZ30" s="279"/>
      <c r="GA30" s="279"/>
      <c r="GB30" s="279"/>
      <c r="GC30" s="279"/>
      <c r="GD30" s="279"/>
      <c r="GE30" s="279"/>
      <c r="GF30" s="279"/>
      <c r="GG30" s="279"/>
      <c r="GH30" s="279"/>
      <c r="GI30" s="279"/>
      <c r="GJ30" s="279"/>
      <c r="GK30" s="279"/>
      <c r="GL30" s="279"/>
      <c r="GM30" s="279"/>
      <c r="GN30" s="279"/>
      <c r="GO30" s="279"/>
      <c r="GP30" s="279"/>
      <c r="GQ30" s="279"/>
      <c r="GR30" s="279"/>
      <c r="GS30" s="279"/>
      <c r="GT30" s="279"/>
      <c r="GU30" s="279"/>
      <c r="GV30" s="279"/>
      <c r="GW30" s="279"/>
      <c r="GX30" s="279"/>
      <c r="GY30" s="279"/>
      <c r="GZ30" s="279"/>
      <c r="HA30" s="279"/>
      <c r="HB30" s="279"/>
      <c r="HC30" s="279"/>
      <c r="HD30" s="279"/>
      <c r="HE30" s="279"/>
      <c r="HF30" s="279"/>
      <c r="HG30" s="279"/>
      <c r="HH30" s="279"/>
      <c r="HI30" s="279"/>
      <c r="HJ30" s="279"/>
      <c r="HK30" s="279"/>
      <c r="HL30" s="279"/>
      <c r="HM30" s="279"/>
      <c r="HN30" s="279"/>
      <c r="HO30" s="279"/>
      <c r="HP30" s="279"/>
      <c r="HQ30" s="279"/>
      <c r="HR30" s="279"/>
      <c r="HS30" s="279"/>
      <c r="HT30" s="279"/>
      <c r="HU30" s="279"/>
      <c r="HV30" s="279"/>
      <c r="HW30" s="279"/>
      <c r="HX30" s="279"/>
      <c r="HY30" s="279"/>
      <c r="HZ30" s="279"/>
      <c r="IA30" s="279"/>
      <c r="IB30" s="279"/>
      <c r="IC30" s="279"/>
      <c r="ID30" s="279"/>
      <c r="IE30" s="279"/>
      <c r="IF30" s="279"/>
      <c r="IG30" s="279"/>
      <c r="IH30" s="279"/>
      <c r="II30" s="279"/>
      <c r="IJ30" s="279"/>
      <c r="IK30" s="279"/>
      <c r="IL30" s="279"/>
      <c r="IM30" s="279"/>
      <c r="IN30" s="279"/>
    </row>
    <row r="31" s="254" customFormat="1" customHeight="1" spans="1:248">
      <c r="A31" s="87" t="s">
        <v>111</v>
      </c>
      <c r="B31" s="87" t="s">
        <v>112</v>
      </c>
      <c r="C31" s="134">
        <v>50</v>
      </c>
      <c r="D31" s="87" t="s">
        <v>133</v>
      </c>
      <c r="E31" s="84" t="s">
        <v>131</v>
      </c>
      <c r="F31" s="84">
        <v>37548</v>
      </c>
      <c r="G31" s="84">
        <v>37548</v>
      </c>
      <c r="H31" s="84">
        <v>37548</v>
      </c>
      <c r="I31" s="84"/>
      <c r="J31" s="84"/>
      <c r="K31" s="84"/>
      <c r="L31" s="84"/>
      <c r="M31" s="84"/>
      <c r="N31" s="84"/>
      <c r="O31" s="84"/>
      <c r="P31" s="84">
        <v>0</v>
      </c>
      <c r="Q31" s="84"/>
      <c r="R31" s="134"/>
      <c r="S31" s="134"/>
      <c r="T31" s="134"/>
      <c r="U31" s="134"/>
      <c r="V31" s="134"/>
      <c r="W31" s="134"/>
      <c r="X31" s="134"/>
      <c r="Y31" s="134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79"/>
      <c r="DY31" s="279"/>
      <c r="DZ31" s="279"/>
      <c r="EA31" s="279"/>
      <c r="EB31" s="279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79"/>
      <c r="EV31" s="279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/>
      <c r="FN31" s="279"/>
      <c r="FO31" s="279"/>
      <c r="FP31" s="279"/>
      <c r="FQ31" s="279"/>
      <c r="FR31" s="279"/>
      <c r="FS31" s="279"/>
      <c r="FT31" s="279"/>
      <c r="FU31" s="279"/>
      <c r="FV31" s="279"/>
      <c r="FW31" s="279"/>
      <c r="FX31" s="279"/>
      <c r="FY31" s="279"/>
      <c r="FZ31" s="279"/>
      <c r="GA31" s="279"/>
      <c r="GB31" s="279"/>
      <c r="GC31" s="279"/>
      <c r="GD31" s="279"/>
      <c r="GE31" s="279"/>
      <c r="GF31" s="279"/>
      <c r="GG31" s="279"/>
      <c r="GH31" s="279"/>
      <c r="GI31" s="279"/>
      <c r="GJ31" s="279"/>
      <c r="GK31" s="279"/>
      <c r="GL31" s="279"/>
      <c r="GM31" s="279"/>
      <c r="GN31" s="279"/>
      <c r="GO31" s="279"/>
      <c r="GP31" s="279"/>
      <c r="GQ31" s="279"/>
      <c r="GR31" s="279"/>
      <c r="GS31" s="279"/>
      <c r="GT31" s="279"/>
      <c r="GU31" s="279"/>
      <c r="GV31" s="279"/>
      <c r="GW31" s="279"/>
      <c r="GX31" s="279"/>
      <c r="GY31" s="279"/>
      <c r="GZ31" s="279"/>
      <c r="HA31" s="279"/>
      <c r="HB31" s="279"/>
      <c r="HC31" s="279"/>
      <c r="HD31" s="279"/>
      <c r="HE31" s="279"/>
      <c r="HF31" s="279"/>
      <c r="HG31" s="279"/>
      <c r="HH31" s="279"/>
      <c r="HI31" s="279"/>
      <c r="HJ31" s="279"/>
      <c r="HK31" s="279"/>
      <c r="HL31" s="279"/>
      <c r="HM31" s="279"/>
      <c r="HN31" s="279"/>
      <c r="HO31" s="279"/>
      <c r="HP31" s="279"/>
      <c r="HQ31" s="279"/>
      <c r="HR31" s="279"/>
      <c r="HS31" s="279"/>
      <c r="HT31" s="279"/>
      <c r="HU31" s="279"/>
      <c r="HV31" s="279"/>
      <c r="HW31" s="279"/>
      <c r="HX31" s="279"/>
      <c r="HY31" s="279"/>
      <c r="HZ31" s="279"/>
      <c r="IA31" s="279"/>
      <c r="IB31" s="279"/>
      <c r="IC31" s="279"/>
      <c r="ID31" s="279"/>
      <c r="IE31" s="279"/>
      <c r="IF31" s="279"/>
      <c r="IG31" s="279"/>
      <c r="IH31" s="279"/>
      <c r="II31" s="279"/>
      <c r="IJ31" s="279"/>
      <c r="IK31" s="279"/>
      <c r="IL31" s="279"/>
      <c r="IM31" s="279"/>
      <c r="IN31" s="279"/>
    </row>
    <row r="32" s="254" customFormat="1" customHeight="1" spans="1:248">
      <c r="A32" s="87" t="s">
        <v>111</v>
      </c>
      <c r="B32" s="87" t="s">
        <v>112</v>
      </c>
      <c r="C32" s="134">
        <v>50</v>
      </c>
      <c r="D32" s="87" t="s">
        <v>133</v>
      </c>
      <c r="E32" s="84" t="s">
        <v>131</v>
      </c>
      <c r="F32" s="84">
        <v>23553.83</v>
      </c>
      <c r="G32" s="84"/>
      <c r="H32" s="84"/>
      <c r="I32" s="84"/>
      <c r="J32" s="84"/>
      <c r="K32" s="84"/>
      <c r="L32" s="84"/>
      <c r="M32" s="84">
        <f>N32</f>
        <v>23553.83</v>
      </c>
      <c r="N32" s="84">
        <v>23553.83</v>
      </c>
      <c r="O32" s="84"/>
      <c r="P32" s="84">
        <v>0</v>
      </c>
      <c r="Q32" s="84"/>
      <c r="R32" s="134"/>
      <c r="S32" s="134"/>
      <c r="T32" s="134"/>
      <c r="U32" s="134"/>
      <c r="V32" s="134"/>
      <c r="W32" s="134"/>
      <c r="X32" s="134"/>
      <c r="Y32" s="134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</row>
    <row r="33" s="254" customFormat="1" customHeight="1" spans="1:248">
      <c r="A33" s="87" t="s">
        <v>111</v>
      </c>
      <c r="B33" s="87" t="s">
        <v>112</v>
      </c>
      <c r="C33" s="134">
        <v>50</v>
      </c>
      <c r="D33" s="87" t="s">
        <v>133</v>
      </c>
      <c r="E33" s="84" t="s">
        <v>131</v>
      </c>
      <c r="F33" s="84">
        <v>23124</v>
      </c>
      <c r="G33" s="84">
        <v>23124</v>
      </c>
      <c r="H33" s="84"/>
      <c r="I33" s="84"/>
      <c r="J33" s="84"/>
      <c r="K33" s="84"/>
      <c r="L33" s="84">
        <v>23124</v>
      </c>
      <c r="M33" s="84"/>
      <c r="N33" s="84"/>
      <c r="O33" s="84"/>
      <c r="P33" s="84">
        <v>0</v>
      </c>
      <c r="Q33" s="84"/>
      <c r="R33" s="134"/>
      <c r="S33" s="134"/>
      <c r="T33" s="134"/>
      <c r="U33" s="134"/>
      <c r="V33" s="134"/>
      <c r="W33" s="134"/>
      <c r="X33" s="134"/>
      <c r="Y33" s="134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  <c r="DV33" s="279"/>
      <c r="DW33" s="279"/>
      <c r="DX33" s="279"/>
      <c r="DY33" s="279"/>
      <c r="DZ33" s="279"/>
      <c r="EA33" s="279"/>
      <c r="EB33" s="279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79"/>
      <c r="EV33" s="279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/>
      <c r="FN33" s="279"/>
      <c r="FO33" s="279"/>
      <c r="FP33" s="279"/>
      <c r="FQ33" s="279"/>
      <c r="FR33" s="279"/>
      <c r="FS33" s="279"/>
      <c r="FT33" s="279"/>
      <c r="FU33" s="279"/>
      <c r="FV33" s="279"/>
      <c r="FW33" s="279"/>
      <c r="FX33" s="279"/>
      <c r="FY33" s="279"/>
      <c r="FZ33" s="279"/>
      <c r="GA33" s="279"/>
      <c r="GB33" s="279"/>
      <c r="GC33" s="279"/>
      <c r="GD33" s="279"/>
      <c r="GE33" s="279"/>
      <c r="GF33" s="279"/>
      <c r="GG33" s="279"/>
      <c r="GH33" s="279"/>
      <c r="GI33" s="279"/>
      <c r="GJ33" s="279"/>
      <c r="GK33" s="279"/>
      <c r="GL33" s="279"/>
      <c r="GM33" s="279"/>
      <c r="GN33" s="279"/>
      <c r="GO33" s="279"/>
      <c r="GP33" s="279"/>
      <c r="GQ33" s="279"/>
      <c r="GR33" s="279"/>
      <c r="GS33" s="279"/>
      <c r="GT33" s="279"/>
      <c r="GU33" s="279"/>
      <c r="GV33" s="279"/>
      <c r="GW33" s="279"/>
      <c r="GX33" s="279"/>
      <c r="GY33" s="279"/>
      <c r="GZ33" s="279"/>
      <c r="HA33" s="279"/>
      <c r="HB33" s="279"/>
      <c r="HC33" s="279"/>
      <c r="HD33" s="279"/>
      <c r="HE33" s="279"/>
      <c r="HF33" s="279"/>
      <c r="HG33" s="279"/>
      <c r="HH33" s="279"/>
      <c r="HI33" s="279"/>
      <c r="HJ33" s="279"/>
      <c r="HK33" s="279"/>
      <c r="HL33" s="279"/>
      <c r="HM33" s="279"/>
      <c r="HN33" s="279"/>
      <c r="HO33" s="279"/>
      <c r="HP33" s="279"/>
      <c r="HQ33" s="279"/>
      <c r="HR33" s="279"/>
      <c r="HS33" s="279"/>
      <c r="HT33" s="279"/>
      <c r="HU33" s="279"/>
      <c r="HV33" s="279"/>
      <c r="HW33" s="279"/>
      <c r="HX33" s="279"/>
      <c r="HY33" s="279"/>
      <c r="HZ33" s="279"/>
      <c r="IA33" s="279"/>
      <c r="IB33" s="279"/>
      <c r="IC33" s="279"/>
      <c r="ID33" s="279"/>
      <c r="IE33" s="279"/>
      <c r="IF33" s="279"/>
      <c r="IG33" s="279"/>
      <c r="IH33" s="279"/>
      <c r="II33" s="279"/>
      <c r="IJ33" s="279"/>
      <c r="IK33" s="279"/>
      <c r="IL33" s="279"/>
      <c r="IM33" s="279"/>
      <c r="IN33" s="279"/>
    </row>
    <row r="34" s="254" customFormat="1" customHeight="1" spans="1:248">
      <c r="A34" s="87" t="s">
        <v>111</v>
      </c>
      <c r="B34" s="87" t="s">
        <v>112</v>
      </c>
      <c r="C34" s="134">
        <v>50</v>
      </c>
      <c r="D34" s="87" t="s">
        <v>133</v>
      </c>
      <c r="E34" s="84" t="s">
        <v>131</v>
      </c>
      <c r="F34" s="84">
        <v>9100.8</v>
      </c>
      <c r="G34" s="84"/>
      <c r="H34" s="84"/>
      <c r="I34" s="84"/>
      <c r="J34" s="84"/>
      <c r="K34" s="84"/>
      <c r="L34" s="84"/>
      <c r="M34" s="84"/>
      <c r="N34" s="84"/>
      <c r="O34" s="84"/>
      <c r="P34" s="84">
        <v>0</v>
      </c>
      <c r="Q34" s="84"/>
      <c r="R34" s="134"/>
      <c r="S34" s="134"/>
      <c r="T34" s="134"/>
      <c r="U34" s="84">
        <v>9100.8</v>
      </c>
      <c r="V34" s="134"/>
      <c r="W34" s="134"/>
      <c r="X34" s="134"/>
      <c r="Y34" s="134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79"/>
      <c r="BU34" s="279"/>
      <c r="BV34" s="279"/>
      <c r="BW34" s="279"/>
      <c r="BX34" s="279"/>
      <c r="BY34" s="279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  <c r="DV34" s="279"/>
      <c r="DW34" s="279"/>
      <c r="DX34" s="279"/>
      <c r="DY34" s="279"/>
      <c r="DZ34" s="279"/>
      <c r="EA34" s="279"/>
      <c r="EB34" s="279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79"/>
      <c r="EV34" s="279"/>
      <c r="EW34" s="279"/>
      <c r="EX34" s="279"/>
      <c r="EY34" s="279"/>
      <c r="EZ34" s="279"/>
      <c r="FA34" s="279"/>
      <c r="FB34" s="279"/>
      <c r="FC34" s="279"/>
      <c r="FD34" s="279"/>
      <c r="FE34" s="279"/>
      <c r="FF34" s="279"/>
      <c r="FG34" s="279"/>
      <c r="FH34" s="279"/>
      <c r="FI34" s="279"/>
      <c r="FJ34" s="279"/>
      <c r="FK34" s="279"/>
      <c r="FL34" s="279"/>
      <c r="FM34" s="279"/>
      <c r="FN34" s="279"/>
      <c r="FO34" s="279"/>
      <c r="FP34" s="279"/>
      <c r="FQ34" s="279"/>
      <c r="FR34" s="279"/>
      <c r="FS34" s="279"/>
      <c r="FT34" s="279"/>
      <c r="FU34" s="279"/>
      <c r="FV34" s="279"/>
      <c r="FW34" s="279"/>
      <c r="FX34" s="279"/>
      <c r="FY34" s="279"/>
      <c r="FZ34" s="279"/>
      <c r="GA34" s="279"/>
      <c r="GB34" s="279"/>
      <c r="GC34" s="279"/>
      <c r="GD34" s="279"/>
      <c r="GE34" s="279"/>
      <c r="GF34" s="279"/>
      <c r="GG34" s="279"/>
      <c r="GH34" s="279"/>
      <c r="GI34" s="279"/>
      <c r="GJ34" s="279"/>
      <c r="GK34" s="279"/>
      <c r="GL34" s="279"/>
      <c r="GM34" s="279"/>
      <c r="GN34" s="279"/>
      <c r="GO34" s="279"/>
      <c r="GP34" s="279"/>
      <c r="GQ34" s="279"/>
      <c r="GR34" s="279"/>
      <c r="GS34" s="279"/>
      <c r="GT34" s="279"/>
      <c r="GU34" s="279"/>
      <c r="GV34" s="279"/>
      <c r="GW34" s="279"/>
      <c r="GX34" s="279"/>
      <c r="GY34" s="279"/>
      <c r="GZ34" s="279"/>
      <c r="HA34" s="279"/>
      <c r="HB34" s="279"/>
      <c r="HC34" s="279"/>
      <c r="HD34" s="279"/>
      <c r="HE34" s="279"/>
      <c r="HF34" s="279"/>
      <c r="HG34" s="279"/>
      <c r="HH34" s="279"/>
      <c r="HI34" s="279"/>
      <c r="HJ34" s="279"/>
      <c r="HK34" s="279"/>
      <c r="HL34" s="279"/>
      <c r="HM34" s="279"/>
      <c r="HN34" s="279"/>
      <c r="HO34" s="279"/>
      <c r="HP34" s="279"/>
      <c r="HQ34" s="279"/>
      <c r="HR34" s="279"/>
      <c r="HS34" s="279"/>
      <c r="HT34" s="279"/>
      <c r="HU34" s="279"/>
      <c r="HV34" s="279"/>
      <c r="HW34" s="279"/>
      <c r="HX34" s="279"/>
      <c r="HY34" s="279"/>
      <c r="HZ34" s="279"/>
      <c r="IA34" s="279"/>
      <c r="IB34" s="279"/>
      <c r="IC34" s="279"/>
      <c r="ID34" s="279"/>
      <c r="IE34" s="279"/>
      <c r="IF34" s="279"/>
      <c r="IG34" s="279"/>
      <c r="IH34" s="279"/>
      <c r="II34" s="279"/>
      <c r="IJ34" s="279"/>
      <c r="IK34" s="279"/>
      <c r="IL34" s="279"/>
      <c r="IM34" s="279"/>
      <c r="IN34" s="279"/>
    </row>
    <row r="35" s="254" customFormat="1" customHeight="1" spans="1:248">
      <c r="A35" s="87"/>
      <c r="B35" s="87"/>
      <c r="C35" s="134"/>
      <c r="D35" s="87" t="s">
        <v>134</v>
      </c>
      <c r="E35" s="84" t="s">
        <v>102</v>
      </c>
      <c r="F35" s="84">
        <f t="shared" ref="F35:Y35" si="5">SUM(F36:F39)</f>
        <v>97721.46</v>
      </c>
      <c r="G35" s="84">
        <f t="shared" si="5"/>
        <v>63504</v>
      </c>
      <c r="H35" s="84">
        <f t="shared" si="5"/>
        <v>40368</v>
      </c>
      <c r="I35" s="84">
        <f t="shared" si="5"/>
        <v>0</v>
      </c>
      <c r="J35" s="84">
        <f t="shared" si="5"/>
        <v>0</v>
      </c>
      <c r="K35" s="84">
        <f t="shared" si="5"/>
        <v>0</v>
      </c>
      <c r="L35" s="84">
        <f t="shared" si="5"/>
        <v>23136</v>
      </c>
      <c r="M35" s="84">
        <f t="shared" si="5"/>
        <v>24691.86</v>
      </c>
      <c r="N35" s="84">
        <f t="shared" si="5"/>
        <v>24691.86</v>
      </c>
      <c r="O35" s="84">
        <f t="shared" si="5"/>
        <v>0</v>
      </c>
      <c r="P35" s="84">
        <f t="shared" si="5"/>
        <v>0</v>
      </c>
      <c r="Q35" s="84">
        <f t="shared" si="5"/>
        <v>0</v>
      </c>
      <c r="R35" s="84">
        <f t="shared" si="5"/>
        <v>0</v>
      </c>
      <c r="S35" s="84">
        <f t="shared" si="5"/>
        <v>0</v>
      </c>
      <c r="T35" s="84">
        <f t="shared" si="5"/>
        <v>0</v>
      </c>
      <c r="U35" s="84">
        <f t="shared" si="5"/>
        <v>9525.6</v>
      </c>
      <c r="V35" s="84">
        <f t="shared" si="5"/>
        <v>0</v>
      </c>
      <c r="W35" s="84">
        <f t="shared" si="5"/>
        <v>0</v>
      </c>
      <c r="X35" s="84">
        <f t="shared" si="5"/>
        <v>0</v>
      </c>
      <c r="Y35" s="84">
        <f t="shared" si="5"/>
        <v>0</v>
      </c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79"/>
      <c r="DY35" s="279"/>
      <c r="DZ35" s="279"/>
      <c r="EA35" s="279"/>
      <c r="EB35" s="279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79"/>
      <c r="EV35" s="279"/>
      <c r="EW35" s="279"/>
      <c r="EX35" s="279"/>
      <c r="EY35" s="279"/>
      <c r="EZ35" s="279"/>
      <c r="FA35" s="279"/>
      <c r="FB35" s="279"/>
      <c r="FC35" s="279"/>
      <c r="FD35" s="279"/>
      <c r="FE35" s="279"/>
      <c r="FF35" s="279"/>
      <c r="FG35" s="279"/>
      <c r="FH35" s="279"/>
      <c r="FI35" s="279"/>
      <c r="FJ35" s="279"/>
      <c r="FK35" s="279"/>
      <c r="FL35" s="279"/>
      <c r="FM35" s="279"/>
      <c r="FN35" s="279"/>
      <c r="FO35" s="279"/>
      <c r="FP35" s="279"/>
      <c r="FQ35" s="279"/>
      <c r="FR35" s="279"/>
      <c r="FS35" s="279"/>
      <c r="FT35" s="279"/>
      <c r="FU35" s="279"/>
      <c r="FV35" s="279"/>
      <c r="FW35" s="279"/>
      <c r="FX35" s="279"/>
      <c r="FY35" s="279"/>
      <c r="FZ35" s="279"/>
      <c r="GA35" s="279"/>
      <c r="GB35" s="279"/>
      <c r="GC35" s="279"/>
      <c r="GD35" s="279"/>
      <c r="GE35" s="279"/>
      <c r="GF35" s="279"/>
      <c r="GG35" s="279"/>
      <c r="GH35" s="279"/>
      <c r="GI35" s="279"/>
      <c r="GJ35" s="279"/>
      <c r="GK35" s="279"/>
      <c r="GL35" s="279"/>
      <c r="GM35" s="279"/>
      <c r="GN35" s="279"/>
      <c r="GO35" s="279"/>
      <c r="GP35" s="279"/>
      <c r="GQ35" s="279"/>
      <c r="GR35" s="279"/>
      <c r="GS35" s="279"/>
      <c r="GT35" s="279"/>
      <c r="GU35" s="279"/>
      <c r="GV35" s="279"/>
      <c r="GW35" s="279"/>
      <c r="GX35" s="279"/>
      <c r="GY35" s="279"/>
      <c r="GZ35" s="279"/>
      <c r="HA35" s="279"/>
      <c r="HB35" s="279"/>
      <c r="HC35" s="279"/>
      <c r="HD35" s="279"/>
      <c r="HE35" s="279"/>
      <c r="HF35" s="279"/>
      <c r="HG35" s="279"/>
      <c r="HH35" s="279"/>
      <c r="HI35" s="279"/>
      <c r="HJ35" s="279"/>
      <c r="HK35" s="279"/>
      <c r="HL35" s="279"/>
      <c r="HM35" s="279"/>
      <c r="HN35" s="279"/>
      <c r="HO35" s="279"/>
      <c r="HP35" s="279"/>
      <c r="HQ35" s="279"/>
      <c r="HR35" s="279"/>
      <c r="HS35" s="279"/>
      <c r="HT35" s="279"/>
      <c r="HU35" s="279"/>
      <c r="HV35" s="279"/>
      <c r="HW35" s="279"/>
      <c r="HX35" s="279"/>
      <c r="HY35" s="279"/>
      <c r="HZ35" s="279"/>
      <c r="IA35" s="279"/>
      <c r="IB35" s="279"/>
      <c r="IC35" s="279"/>
      <c r="ID35" s="279"/>
      <c r="IE35" s="279"/>
      <c r="IF35" s="279"/>
      <c r="IG35" s="279"/>
      <c r="IH35" s="279"/>
      <c r="II35" s="279"/>
      <c r="IJ35" s="279"/>
      <c r="IK35" s="279"/>
      <c r="IL35" s="279"/>
      <c r="IM35" s="279"/>
      <c r="IN35" s="279"/>
    </row>
    <row r="36" s="254" customFormat="1" customHeight="1" spans="1:248">
      <c r="A36" s="87" t="s">
        <v>111</v>
      </c>
      <c r="B36" s="87" t="s">
        <v>112</v>
      </c>
      <c r="C36" s="134">
        <v>50</v>
      </c>
      <c r="D36" s="87" t="s">
        <v>134</v>
      </c>
      <c r="E36" s="84" t="s">
        <v>131</v>
      </c>
      <c r="F36" s="84">
        <v>40368</v>
      </c>
      <c r="G36" s="84">
        <v>40368</v>
      </c>
      <c r="H36" s="84">
        <v>40368</v>
      </c>
      <c r="I36" s="84"/>
      <c r="J36" s="84"/>
      <c r="K36" s="84"/>
      <c r="L36" s="84"/>
      <c r="M36" s="84"/>
      <c r="N36" s="84"/>
      <c r="O36" s="84"/>
      <c r="P36" s="84">
        <v>0</v>
      </c>
      <c r="Q36" s="84"/>
      <c r="R36" s="134"/>
      <c r="S36" s="134"/>
      <c r="T36" s="134"/>
      <c r="U36" s="134"/>
      <c r="V36" s="134"/>
      <c r="W36" s="134"/>
      <c r="X36" s="134"/>
      <c r="Y36" s="134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</row>
    <row r="37" s="254" customFormat="1" customHeight="1" spans="1:248">
      <c r="A37" s="87" t="s">
        <v>111</v>
      </c>
      <c r="B37" s="87" t="s">
        <v>112</v>
      </c>
      <c r="C37" s="134">
        <v>50</v>
      </c>
      <c r="D37" s="87" t="s">
        <v>134</v>
      </c>
      <c r="E37" s="84" t="s">
        <v>131</v>
      </c>
      <c r="F37" s="84">
        <v>24691.86</v>
      </c>
      <c r="G37" s="84"/>
      <c r="H37" s="84"/>
      <c r="I37" s="84"/>
      <c r="J37" s="84"/>
      <c r="K37" s="84"/>
      <c r="L37" s="84"/>
      <c r="M37" s="84">
        <f>N37</f>
        <v>24691.86</v>
      </c>
      <c r="N37" s="84">
        <v>24691.86</v>
      </c>
      <c r="O37" s="84"/>
      <c r="P37" s="84">
        <v>0</v>
      </c>
      <c r="Q37" s="84"/>
      <c r="R37" s="134"/>
      <c r="S37" s="134"/>
      <c r="T37" s="134"/>
      <c r="U37" s="134"/>
      <c r="V37" s="134"/>
      <c r="W37" s="134"/>
      <c r="X37" s="134"/>
      <c r="Y37" s="134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  <c r="FF37" s="279"/>
      <c r="FG37" s="279"/>
      <c r="FH37" s="279"/>
      <c r="FI37" s="279"/>
      <c r="FJ37" s="279"/>
      <c r="FK37" s="279"/>
      <c r="FL37" s="279"/>
      <c r="FM37" s="279"/>
      <c r="FN37" s="279"/>
      <c r="FO37" s="279"/>
      <c r="FP37" s="279"/>
      <c r="FQ37" s="279"/>
      <c r="FR37" s="279"/>
      <c r="FS37" s="279"/>
      <c r="FT37" s="279"/>
      <c r="FU37" s="279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F37" s="279"/>
      <c r="GG37" s="279"/>
      <c r="GH37" s="279"/>
      <c r="GI37" s="279"/>
      <c r="GJ37" s="279"/>
      <c r="GK37" s="279"/>
      <c r="GL37" s="279"/>
      <c r="GM37" s="279"/>
      <c r="GN37" s="279"/>
      <c r="GO37" s="279"/>
      <c r="GP37" s="279"/>
      <c r="GQ37" s="279"/>
      <c r="GR37" s="279"/>
      <c r="GS37" s="279"/>
      <c r="GT37" s="279"/>
      <c r="GU37" s="279"/>
      <c r="GV37" s="279"/>
      <c r="GW37" s="279"/>
      <c r="GX37" s="279"/>
      <c r="GY37" s="279"/>
      <c r="GZ37" s="279"/>
      <c r="HA37" s="279"/>
      <c r="HB37" s="279"/>
      <c r="HC37" s="279"/>
      <c r="HD37" s="279"/>
      <c r="HE37" s="279"/>
      <c r="HF37" s="279"/>
      <c r="HG37" s="279"/>
      <c r="HH37" s="279"/>
      <c r="HI37" s="279"/>
      <c r="HJ37" s="279"/>
      <c r="HK37" s="279"/>
      <c r="HL37" s="279"/>
      <c r="HM37" s="279"/>
      <c r="HN37" s="279"/>
      <c r="HO37" s="279"/>
      <c r="HP37" s="279"/>
      <c r="HQ37" s="279"/>
      <c r="HR37" s="279"/>
      <c r="HS37" s="279"/>
      <c r="HT37" s="279"/>
      <c r="HU37" s="279"/>
      <c r="HV37" s="279"/>
      <c r="HW37" s="279"/>
      <c r="HX37" s="279"/>
      <c r="HY37" s="279"/>
      <c r="HZ37" s="279"/>
      <c r="IA37" s="279"/>
      <c r="IB37" s="279"/>
      <c r="IC37" s="279"/>
      <c r="ID37" s="279"/>
      <c r="IE37" s="279"/>
      <c r="IF37" s="279"/>
      <c r="IG37" s="279"/>
      <c r="IH37" s="279"/>
      <c r="II37" s="279"/>
      <c r="IJ37" s="279"/>
      <c r="IK37" s="279"/>
      <c r="IL37" s="279"/>
      <c r="IM37" s="279"/>
      <c r="IN37" s="279"/>
    </row>
    <row r="38" s="254" customFormat="1" customHeight="1" spans="1:248">
      <c r="A38" s="87" t="s">
        <v>111</v>
      </c>
      <c r="B38" s="87" t="s">
        <v>112</v>
      </c>
      <c r="C38" s="134">
        <v>50</v>
      </c>
      <c r="D38" s="87" t="s">
        <v>134</v>
      </c>
      <c r="E38" s="84" t="s">
        <v>131</v>
      </c>
      <c r="F38" s="84">
        <v>23136</v>
      </c>
      <c r="G38" s="84">
        <v>23136</v>
      </c>
      <c r="H38" s="84"/>
      <c r="I38" s="84"/>
      <c r="J38" s="84"/>
      <c r="K38" s="84"/>
      <c r="L38" s="84">
        <v>23136</v>
      </c>
      <c r="M38" s="84"/>
      <c r="N38" s="84"/>
      <c r="O38" s="84"/>
      <c r="P38" s="84">
        <v>0</v>
      </c>
      <c r="Q38" s="84"/>
      <c r="R38" s="134"/>
      <c r="S38" s="134"/>
      <c r="T38" s="134"/>
      <c r="U38" s="134"/>
      <c r="V38" s="134"/>
      <c r="W38" s="134"/>
      <c r="X38" s="134"/>
      <c r="Y38" s="134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  <c r="DZ38" s="279"/>
      <c r="EA38" s="279"/>
      <c r="EB38" s="279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79"/>
      <c r="EV38" s="279"/>
      <c r="EW38" s="279"/>
      <c r="EX38" s="279"/>
      <c r="EY38" s="279"/>
      <c r="EZ38" s="279"/>
      <c r="FA38" s="279"/>
      <c r="FB38" s="279"/>
      <c r="FC38" s="279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79"/>
      <c r="GT38" s="279"/>
      <c r="GU38" s="279"/>
      <c r="GV38" s="279"/>
      <c r="GW38" s="279"/>
      <c r="GX38" s="279"/>
      <c r="GY38" s="279"/>
      <c r="GZ38" s="279"/>
      <c r="HA38" s="279"/>
      <c r="HB38" s="279"/>
      <c r="HC38" s="279"/>
      <c r="HD38" s="279"/>
      <c r="HE38" s="279"/>
      <c r="HF38" s="279"/>
      <c r="HG38" s="279"/>
      <c r="HH38" s="279"/>
      <c r="HI38" s="279"/>
      <c r="HJ38" s="279"/>
      <c r="HK38" s="279"/>
      <c r="HL38" s="279"/>
      <c r="HM38" s="279"/>
      <c r="HN38" s="279"/>
      <c r="HO38" s="279"/>
      <c r="HP38" s="279"/>
      <c r="HQ38" s="279"/>
      <c r="HR38" s="279"/>
      <c r="HS38" s="279"/>
      <c r="HT38" s="279"/>
      <c r="HU38" s="279"/>
      <c r="HV38" s="279"/>
      <c r="HW38" s="279"/>
      <c r="HX38" s="279"/>
      <c r="HY38" s="279"/>
      <c r="HZ38" s="279"/>
      <c r="IA38" s="279"/>
      <c r="IB38" s="279"/>
      <c r="IC38" s="279"/>
      <c r="ID38" s="279"/>
      <c r="IE38" s="279"/>
      <c r="IF38" s="279"/>
      <c r="IG38" s="279"/>
      <c r="IH38" s="279"/>
      <c r="II38" s="279"/>
      <c r="IJ38" s="279"/>
      <c r="IK38" s="279"/>
      <c r="IL38" s="279"/>
      <c r="IM38" s="279"/>
      <c r="IN38" s="279"/>
    </row>
    <row r="39" s="254" customFormat="1" customHeight="1" spans="1:248">
      <c r="A39" s="87" t="s">
        <v>111</v>
      </c>
      <c r="B39" s="87" t="s">
        <v>112</v>
      </c>
      <c r="C39" s="134">
        <v>50</v>
      </c>
      <c r="D39" s="87" t="s">
        <v>134</v>
      </c>
      <c r="E39" s="84" t="s">
        <v>131</v>
      </c>
      <c r="F39" s="84">
        <v>9525.6</v>
      </c>
      <c r="G39" s="84"/>
      <c r="H39" s="84"/>
      <c r="I39" s="84"/>
      <c r="J39" s="84"/>
      <c r="K39" s="84"/>
      <c r="L39" s="84"/>
      <c r="M39" s="84"/>
      <c r="N39" s="84"/>
      <c r="O39" s="84"/>
      <c r="P39" s="84">
        <v>0</v>
      </c>
      <c r="Q39" s="84"/>
      <c r="R39" s="134"/>
      <c r="S39" s="134"/>
      <c r="T39" s="134"/>
      <c r="U39" s="84">
        <v>9525.6</v>
      </c>
      <c r="V39" s="134"/>
      <c r="W39" s="134"/>
      <c r="X39" s="134"/>
      <c r="Y39" s="134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  <c r="DZ39" s="279"/>
      <c r="EA39" s="279"/>
      <c r="EB39" s="279"/>
      <c r="EC39" s="279"/>
      <c r="ED39" s="279"/>
      <c r="EE39" s="279"/>
      <c r="EF39" s="279"/>
      <c r="EG39" s="279"/>
      <c r="EH39" s="279"/>
      <c r="EI39" s="279"/>
      <c r="EJ39" s="279"/>
      <c r="EK39" s="279"/>
      <c r="EL39" s="279"/>
      <c r="EM39" s="279"/>
      <c r="EN39" s="279"/>
      <c r="EO39" s="279"/>
      <c r="EP39" s="279"/>
      <c r="EQ39" s="279"/>
      <c r="ER39" s="279"/>
      <c r="ES39" s="279"/>
      <c r="ET39" s="279"/>
      <c r="EU39" s="279"/>
      <c r="EV39" s="279"/>
      <c r="EW39" s="279"/>
      <c r="EX39" s="279"/>
      <c r="EY39" s="279"/>
      <c r="EZ39" s="279"/>
      <c r="FA39" s="279"/>
      <c r="FB39" s="279"/>
      <c r="FC39" s="279"/>
      <c r="FD39" s="279"/>
      <c r="FE39" s="279"/>
      <c r="FF39" s="279"/>
      <c r="FG39" s="279"/>
      <c r="FH39" s="279"/>
      <c r="FI39" s="279"/>
      <c r="FJ39" s="279"/>
      <c r="FK39" s="279"/>
      <c r="FL39" s="279"/>
      <c r="FM39" s="279"/>
      <c r="FN39" s="279"/>
      <c r="FO39" s="279"/>
      <c r="FP39" s="279"/>
      <c r="FQ39" s="279"/>
      <c r="FR39" s="279"/>
      <c r="FS39" s="279"/>
      <c r="FT39" s="279"/>
      <c r="FU39" s="279"/>
      <c r="FV39" s="279"/>
      <c r="FW39" s="279"/>
      <c r="FX39" s="279"/>
      <c r="FY39" s="279"/>
      <c r="FZ39" s="279"/>
      <c r="GA39" s="279"/>
      <c r="GB39" s="279"/>
      <c r="GC39" s="279"/>
      <c r="GD39" s="279"/>
      <c r="GE39" s="279"/>
      <c r="GF39" s="279"/>
      <c r="GG39" s="279"/>
      <c r="GH39" s="279"/>
      <c r="GI39" s="279"/>
      <c r="GJ39" s="279"/>
      <c r="GK39" s="279"/>
      <c r="GL39" s="279"/>
      <c r="GM39" s="279"/>
      <c r="GN39" s="279"/>
      <c r="GO39" s="279"/>
      <c r="GP39" s="279"/>
      <c r="GQ39" s="279"/>
      <c r="GR39" s="279"/>
      <c r="GS39" s="279"/>
      <c r="GT39" s="279"/>
      <c r="GU39" s="279"/>
      <c r="GV39" s="279"/>
      <c r="GW39" s="279"/>
      <c r="GX39" s="279"/>
      <c r="GY39" s="279"/>
      <c r="GZ39" s="279"/>
      <c r="HA39" s="279"/>
      <c r="HB39" s="279"/>
      <c r="HC39" s="279"/>
      <c r="HD39" s="279"/>
      <c r="HE39" s="279"/>
      <c r="HF39" s="279"/>
      <c r="HG39" s="279"/>
      <c r="HH39" s="279"/>
      <c r="HI39" s="279"/>
      <c r="HJ39" s="279"/>
      <c r="HK39" s="279"/>
      <c r="HL39" s="279"/>
      <c r="HM39" s="279"/>
      <c r="HN39" s="279"/>
      <c r="HO39" s="279"/>
      <c r="HP39" s="279"/>
      <c r="HQ39" s="279"/>
      <c r="HR39" s="279"/>
      <c r="HS39" s="279"/>
      <c r="HT39" s="279"/>
      <c r="HU39" s="279"/>
      <c r="HV39" s="279"/>
      <c r="HW39" s="279"/>
      <c r="HX39" s="279"/>
      <c r="HY39" s="279"/>
      <c r="HZ39" s="279"/>
      <c r="IA39" s="279"/>
      <c r="IB39" s="279"/>
      <c r="IC39" s="279"/>
      <c r="ID39" s="279"/>
      <c r="IE39" s="279"/>
      <c r="IF39" s="279"/>
      <c r="IG39" s="279"/>
      <c r="IH39" s="279"/>
      <c r="II39" s="279"/>
      <c r="IJ39" s="279"/>
      <c r="IK39" s="279"/>
      <c r="IL39" s="279"/>
      <c r="IM39" s="279"/>
      <c r="IN39" s="279"/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showZeros="0" workbookViewId="0">
      <selection activeCell="I15" sqref="I15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7" width="14.625" customWidth="1"/>
    <col min="8" max="8" width="14.125" customWidth="1"/>
    <col min="9" max="9" width="13.75" customWidth="1"/>
    <col min="10" max="10" width="11.5" customWidth="1"/>
    <col min="11" max="11" width="13.625" customWidth="1"/>
  </cols>
  <sheetData>
    <row r="1" customHeight="1" spans="14:14">
      <c r="N1" t="s">
        <v>271</v>
      </c>
    </row>
    <row r="2" ht="33" customHeight="1" spans="1:14">
      <c r="A2" s="335" t="s">
        <v>272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customHeight="1" spans="13:14">
      <c r="M3" s="290" t="s">
        <v>77</v>
      </c>
      <c r="N3" s="290"/>
    </row>
    <row r="4" ht="22.5" customHeight="1" spans="1:14">
      <c r="A4" s="282" t="s">
        <v>105</v>
      </c>
      <c r="B4" s="282"/>
      <c r="C4" s="282"/>
      <c r="D4" s="130" t="s">
        <v>176</v>
      </c>
      <c r="E4" s="130" t="s">
        <v>79</v>
      </c>
      <c r="F4" s="130" t="s">
        <v>80</v>
      </c>
      <c r="G4" s="130" t="s">
        <v>178</v>
      </c>
      <c r="H4" s="130"/>
      <c r="I4" s="130"/>
      <c r="J4" s="130"/>
      <c r="K4" s="130"/>
      <c r="L4" s="130" t="s">
        <v>182</v>
      </c>
      <c r="M4" s="130"/>
      <c r="N4" s="130"/>
    </row>
    <row r="5" ht="17.25" customHeight="1" spans="1:14">
      <c r="A5" s="130" t="s">
        <v>108</v>
      </c>
      <c r="B5" s="163" t="s">
        <v>109</v>
      </c>
      <c r="C5" s="130" t="s">
        <v>110</v>
      </c>
      <c r="D5" s="130"/>
      <c r="E5" s="130"/>
      <c r="F5" s="130"/>
      <c r="G5" s="130" t="s">
        <v>206</v>
      </c>
      <c r="H5" s="130" t="s">
        <v>207</v>
      </c>
      <c r="I5" s="130" t="s">
        <v>158</v>
      </c>
      <c r="J5" s="130" t="s">
        <v>159</v>
      </c>
      <c r="K5" s="130" t="s">
        <v>191</v>
      </c>
      <c r="L5" s="130" t="s">
        <v>206</v>
      </c>
      <c r="M5" s="130" t="s">
        <v>144</v>
      </c>
      <c r="N5" s="130" t="s">
        <v>208</v>
      </c>
    </row>
    <row r="6" ht="20.25" customHeight="1" spans="1:14">
      <c r="A6" s="130"/>
      <c r="B6" s="163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="123" customFormat="1" ht="29.25" customHeight="1" spans="1:14">
      <c r="A7" s="206"/>
      <c r="B7" s="206"/>
      <c r="C7" s="206"/>
      <c r="D7" s="206"/>
      <c r="E7" s="336"/>
      <c r="F7" s="337">
        <f>F8+F18+F23+F29+F34</f>
        <v>8672930.4</v>
      </c>
      <c r="G7" s="337">
        <f>G8+G18+G23+G29+G34</f>
        <v>8672930.4</v>
      </c>
      <c r="H7" s="337">
        <f>H8+H18+H23+H29+H34</f>
        <v>5413877.93</v>
      </c>
      <c r="I7" s="337">
        <f>I8+I18+I23+I29+I34</f>
        <v>1519433.67</v>
      </c>
      <c r="J7" s="337">
        <f>J8+J18+J23+J29+J34</f>
        <v>283609.8</v>
      </c>
      <c r="K7" s="337">
        <v>1340389</v>
      </c>
      <c r="L7" s="285"/>
      <c r="M7" s="285"/>
      <c r="N7" s="285"/>
    </row>
    <row r="8" ht="29.25" customHeight="1" spans="1:14">
      <c r="A8" s="286"/>
      <c r="B8" s="286"/>
      <c r="C8" s="286"/>
      <c r="D8" s="79">
        <v>603001</v>
      </c>
      <c r="E8" s="84" t="s">
        <v>94</v>
      </c>
      <c r="F8" s="338">
        <f>SUM(F9:F17)</f>
        <v>7706516.03</v>
      </c>
      <c r="G8" s="338">
        <f>SUM(G9:G17)</f>
        <v>7706516.03</v>
      </c>
      <c r="H8" s="338">
        <f>SUM(H9:H14)</f>
        <v>4900865.93</v>
      </c>
      <c r="I8" s="338">
        <f>SUM(I9:I14)</f>
        <v>1275946.1</v>
      </c>
      <c r="J8" s="338">
        <f>SUM(J9:J14)</f>
        <v>189315</v>
      </c>
      <c r="K8" s="338">
        <v>1340389</v>
      </c>
      <c r="L8" s="285"/>
      <c r="M8" s="285"/>
      <c r="N8" s="285"/>
    </row>
    <row r="9" ht="29.25" customHeight="1" spans="1:14">
      <c r="A9" s="87" t="s">
        <v>111</v>
      </c>
      <c r="B9" s="87" t="s">
        <v>112</v>
      </c>
      <c r="C9" s="87" t="s">
        <v>113</v>
      </c>
      <c r="D9" s="87" t="s">
        <v>114</v>
      </c>
      <c r="E9" s="84" t="s">
        <v>115</v>
      </c>
      <c r="F9" s="84">
        <v>2046225.93</v>
      </c>
      <c r="G9" s="84">
        <v>2046225.93</v>
      </c>
      <c r="H9" s="84">
        <v>2046225.93</v>
      </c>
      <c r="I9" s="84">
        <v>0</v>
      </c>
      <c r="J9" s="161"/>
      <c r="K9" s="161"/>
      <c r="L9" s="285"/>
      <c r="M9" s="285"/>
      <c r="N9" s="285"/>
    </row>
    <row r="10" ht="29.25" customHeight="1" spans="1:14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84">
        <v>2854640</v>
      </c>
      <c r="G10" s="84">
        <v>2854640</v>
      </c>
      <c r="H10" s="84">
        <v>2854640</v>
      </c>
      <c r="I10" s="84">
        <v>0</v>
      </c>
      <c r="J10" s="134"/>
      <c r="K10" s="339"/>
      <c r="L10" s="285"/>
      <c r="M10" s="285"/>
      <c r="N10" s="285"/>
    </row>
    <row r="11" ht="29.25" customHeight="1" spans="1:14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84">
        <v>24419.6</v>
      </c>
      <c r="G11" s="84">
        <v>24419.6</v>
      </c>
      <c r="H11" s="84"/>
      <c r="I11" s="84">
        <v>0</v>
      </c>
      <c r="J11" s="134"/>
      <c r="K11" s="339">
        <v>24419.6</v>
      </c>
      <c r="L11" s="285"/>
      <c r="M11" s="285"/>
      <c r="N11" s="285"/>
    </row>
    <row r="12" ht="29.25" customHeight="1" spans="1:14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84">
        <v>540000</v>
      </c>
      <c r="G12" s="84">
        <v>540000</v>
      </c>
      <c r="H12" s="84"/>
      <c r="I12" s="84">
        <v>0</v>
      </c>
      <c r="J12" s="134"/>
      <c r="K12" s="339">
        <v>540000</v>
      </c>
      <c r="L12" s="285"/>
      <c r="M12" s="285"/>
      <c r="N12" s="285"/>
    </row>
    <row r="13" ht="24.95" customHeight="1" spans="1:14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84">
        <v>1275946.1</v>
      </c>
      <c r="G13" s="84">
        <v>1275946.1</v>
      </c>
      <c r="H13" s="84"/>
      <c r="I13" s="84">
        <v>1275946.1</v>
      </c>
      <c r="J13" s="84"/>
      <c r="K13" s="134"/>
      <c r="L13" s="285"/>
      <c r="M13" s="285"/>
      <c r="N13" s="285"/>
    </row>
    <row r="14" ht="24.95" customHeight="1" spans="1:14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84">
        <v>189315</v>
      </c>
      <c r="G14" s="84">
        <v>189315</v>
      </c>
      <c r="H14" s="84"/>
      <c r="I14" s="84">
        <v>0</v>
      </c>
      <c r="J14" s="84">
        <v>189315</v>
      </c>
      <c r="K14" s="134"/>
      <c r="L14" s="285"/>
      <c r="M14" s="285"/>
      <c r="N14" s="285"/>
    </row>
    <row r="15" ht="24.95" customHeight="1" spans="1:14">
      <c r="A15" s="87" t="s">
        <v>111</v>
      </c>
      <c r="B15" s="87" t="s">
        <v>112</v>
      </c>
      <c r="C15" s="87" t="s">
        <v>116</v>
      </c>
      <c r="D15" s="87" t="s">
        <v>114</v>
      </c>
      <c r="E15" s="84" t="s">
        <v>117</v>
      </c>
      <c r="F15" s="84">
        <v>36629.4</v>
      </c>
      <c r="G15" s="84">
        <v>36629.4</v>
      </c>
      <c r="H15" s="84"/>
      <c r="I15" s="84"/>
      <c r="J15" s="84"/>
      <c r="K15" s="339">
        <v>36629.4</v>
      </c>
      <c r="L15" s="285"/>
      <c r="M15" s="285"/>
      <c r="N15" s="285"/>
    </row>
    <row r="16" ht="24.95" customHeight="1" spans="1:14">
      <c r="A16" s="87" t="s">
        <v>111</v>
      </c>
      <c r="B16" s="87" t="s">
        <v>112</v>
      </c>
      <c r="C16" s="87" t="s">
        <v>116</v>
      </c>
      <c r="D16" s="87" t="s">
        <v>114</v>
      </c>
      <c r="E16" s="84" t="s">
        <v>117</v>
      </c>
      <c r="F16" s="84">
        <v>89340</v>
      </c>
      <c r="G16" s="84">
        <v>89340</v>
      </c>
      <c r="H16" s="84"/>
      <c r="I16" s="84"/>
      <c r="J16" s="84"/>
      <c r="K16" s="339">
        <v>89340</v>
      </c>
      <c r="L16" s="285"/>
      <c r="M16" s="285"/>
      <c r="N16" s="285"/>
    </row>
    <row r="17" ht="24.95" customHeight="1" spans="1:14">
      <c r="A17" s="87" t="s">
        <v>111</v>
      </c>
      <c r="B17" s="87" t="s">
        <v>112</v>
      </c>
      <c r="C17" s="87" t="s">
        <v>116</v>
      </c>
      <c r="D17" s="87" t="s">
        <v>114</v>
      </c>
      <c r="E17" s="84" t="s">
        <v>117</v>
      </c>
      <c r="F17" s="84">
        <v>650000</v>
      </c>
      <c r="G17" s="84">
        <v>650000</v>
      </c>
      <c r="H17" s="84"/>
      <c r="I17" s="84"/>
      <c r="J17" s="84"/>
      <c r="K17" s="339">
        <v>650000</v>
      </c>
      <c r="L17" s="285"/>
      <c r="M17" s="285"/>
      <c r="N17" s="285"/>
    </row>
    <row r="18" ht="24.95" customHeight="1" spans="1:14">
      <c r="A18" s="87"/>
      <c r="B18" s="87"/>
      <c r="C18" s="87"/>
      <c r="D18" s="87" t="s">
        <v>130</v>
      </c>
      <c r="E18" s="84" t="s">
        <v>96</v>
      </c>
      <c r="F18" s="84">
        <f>SUM(F19:F22)</f>
        <v>450244.01</v>
      </c>
      <c r="G18" s="84">
        <f>SUM(G19:G22)</f>
        <v>450244.01</v>
      </c>
      <c r="H18" s="84">
        <f>SUM(H19:H22)</f>
        <v>177180</v>
      </c>
      <c r="I18" s="84">
        <f>SUM(I19:I22)</f>
        <v>113524.01</v>
      </c>
      <c r="J18" s="84">
        <f>SUM(J19:J22)</f>
        <v>43920</v>
      </c>
      <c r="K18" s="84">
        <v>0</v>
      </c>
      <c r="L18" s="285"/>
      <c r="M18" s="285"/>
      <c r="N18" s="285"/>
    </row>
    <row r="19" ht="24.95" customHeight="1" spans="1:14">
      <c r="A19" s="87" t="s">
        <v>111</v>
      </c>
      <c r="B19" s="87" t="s">
        <v>112</v>
      </c>
      <c r="C19" s="134">
        <v>50</v>
      </c>
      <c r="D19" s="87" t="s">
        <v>130</v>
      </c>
      <c r="E19" s="84" t="s">
        <v>131</v>
      </c>
      <c r="F19" s="84">
        <v>177180</v>
      </c>
      <c r="G19" s="84">
        <v>177180</v>
      </c>
      <c r="H19" s="84">
        <v>177180</v>
      </c>
      <c r="I19" s="84"/>
      <c r="J19" s="134"/>
      <c r="K19" s="134"/>
      <c r="L19" s="285"/>
      <c r="M19" s="285"/>
      <c r="N19" s="285"/>
    </row>
    <row r="20" ht="24.95" customHeight="1" spans="1:14">
      <c r="A20" s="87" t="s">
        <v>111</v>
      </c>
      <c r="B20" s="87" t="s">
        <v>112</v>
      </c>
      <c r="C20" s="134">
        <v>50</v>
      </c>
      <c r="D20" s="87" t="s">
        <v>130</v>
      </c>
      <c r="E20" s="84" t="s">
        <v>131</v>
      </c>
      <c r="F20" s="84">
        <v>113524.01</v>
      </c>
      <c r="G20" s="84">
        <v>113524.01</v>
      </c>
      <c r="H20" s="84"/>
      <c r="I20" s="84">
        <v>113524.01</v>
      </c>
      <c r="J20" s="134"/>
      <c r="K20" s="134"/>
      <c r="L20" s="285"/>
      <c r="M20" s="285"/>
      <c r="N20" s="285"/>
    </row>
    <row r="21" ht="24.95" customHeight="1" spans="1:14">
      <c r="A21" s="87" t="s">
        <v>111</v>
      </c>
      <c r="B21" s="87" t="s">
        <v>112</v>
      </c>
      <c r="C21" s="134">
        <v>50</v>
      </c>
      <c r="D21" s="87" t="s">
        <v>130</v>
      </c>
      <c r="E21" s="84" t="s">
        <v>131</v>
      </c>
      <c r="F21" s="84">
        <v>115620</v>
      </c>
      <c r="G21" s="84">
        <v>115620</v>
      </c>
      <c r="H21" s="84"/>
      <c r="I21" s="84"/>
      <c r="J21" s="134"/>
      <c r="K21" s="134"/>
      <c r="L21" s="285"/>
      <c r="M21" s="285"/>
      <c r="N21" s="285"/>
    </row>
    <row r="22" ht="24.95" customHeight="1" spans="1:14">
      <c r="A22" s="87" t="s">
        <v>111</v>
      </c>
      <c r="B22" s="87" t="s">
        <v>112</v>
      </c>
      <c r="C22" s="134">
        <v>50</v>
      </c>
      <c r="D22" s="87" t="s">
        <v>130</v>
      </c>
      <c r="E22" s="84" t="s">
        <v>131</v>
      </c>
      <c r="F22" s="84">
        <v>43920</v>
      </c>
      <c r="G22" s="84">
        <v>43920</v>
      </c>
      <c r="H22" s="84"/>
      <c r="I22" s="84"/>
      <c r="J22" s="88">
        <v>43920</v>
      </c>
      <c r="K22" s="339"/>
      <c r="L22" s="285"/>
      <c r="M22" s="285"/>
      <c r="N22" s="285"/>
    </row>
    <row r="23" ht="24.95" customHeight="1" spans="1:14">
      <c r="A23" s="87"/>
      <c r="B23" s="87"/>
      <c r="C23" s="134"/>
      <c r="D23" s="87" t="s">
        <v>132</v>
      </c>
      <c r="E23" s="84" t="s">
        <v>98</v>
      </c>
      <c r="F23" s="84">
        <f>SUM(F24:F28)</f>
        <v>325122.27</v>
      </c>
      <c r="G23" s="84">
        <f>SUM(G24:G28)</f>
        <v>325122.27</v>
      </c>
      <c r="H23" s="84">
        <f>SUM(H24:H28)</f>
        <v>211656</v>
      </c>
      <c r="I23" s="84">
        <f>SUM(I24:I26)</f>
        <v>81717.87</v>
      </c>
      <c r="J23" s="339">
        <f>SUM(J24:J28)</f>
        <v>31748.4</v>
      </c>
      <c r="K23" s="339"/>
      <c r="L23" s="285"/>
      <c r="M23" s="285"/>
      <c r="N23" s="285"/>
    </row>
    <row r="24" ht="24.95" customHeight="1" spans="1:14">
      <c r="A24" s="87" t="s">
        <v>111</v>
      </c>
      <c r="B24" s="87" t="s">
        <v>112</v>
      </c>
      <c r="C24" s="134">
        <v>50</v>
      </c>
      <c r="D24" s="87" t="s">
        <v>132</v>
      </c>
      <c r="E24" s="84" t="s">
        <v>131</v>
      </c>
      <c r="F24" s="84">
        <v>118536</v>
      </c>
      <c r="G24" s="84">
        <v>118536</v>
      </c>
      <c r="H24" s="84">
        <v>118536</v>
      </c>
      <c r="I24" s="84"/>
      <c r="J24" s="339"/>
      <c r="K24" s="339"/>
      <c r="L24" s="285"/>
      <c r="M24" s="285"/>
      <c r="N24" s="285"/>
    </row>
    <row r="25" ht="24.95" customHeight="1" spans="1:14">
      <c r="A25" s="87" t="s">
        <v>111</v>
      </c>
      <c r="B25" s="87" t="s">
        <v>112</v>
      </c>
      <c r="C25" s="134">
        <v>50</v>
      </c>
      <c r="D25" s="87" t="s">
        <v>132</v>
      </c>
      <c r="E25" s="84" t="s">
        <v>131</v>
      </c>
      <c r="F25" s="84">
        <v>540</v>
      </c>
      <c r="G25" s="84">
        <v>540</v>
      </c>
      <c r="H25" s="84">
        <v>540</v>
      </c>
      <c r="I25" s="84"/>
      <c r="J25" s="339"/>
      <c r="K25" s="339"/>
      <c r="L25" s="285"/>
      <c r="M25" s="285"/>
      <c r="N25" s="285"/>
    </row>
    <row r="26" ht="24.95" customHeight="1" spans="1:14">
      <c r="A26" s="87" t="s">
        <v>111</v>
      </c>
      <c r="B26" s="87" t="s">
        <v>112</v>
      </c>
      <c r="C26" s="134">
        <v>50</v>
      </c>
      <c r="D26" s="87" t="s">
        <v>132</v>
      </c>
      <c r="E26" s="84" t="s">
        <v>131</v>
      </c>
      <c r="F26" s="84">
        <v>81717.87</v>
      </c>
      <c r="G26" s="84">
        <v>81717.87</v>
      </c>
      <c r="H26" s="84"/>
      <c r="I26" s="84">
        <v>81717.87</v>
      </c>
      <c r="J26" s="339"/>
      <c r="K26" s="339"/>
      <c r="L26" s="285"/>
      <c r="M26" s="285"/>
      <c r="N26" s="285"/>
    </row>
    <row r="27" ht="24.95" customHeight="1" spans="1:14">
      <c r="A27" s="87" t="s">
        <v>111</v>
      </c>
      <c r="B27" s="87" t="s">
        <v>112</v>
      </c>
      <c r="C27" s="134">
        <v>50</v>
      </c>
      <c r="D27" s="87" t="s">
        <v>132</v>
      </c>
      <c r="E27" s="84" t="s">
        <v>131</v>
      </c>
      <c r="F27" s="84">
        <v>92580</v>
      </c>
      <c r="G27" s="84">
        <v>92580</v>
      </c>
      <c r="H27" s="84">
        <v>92580</v>
      </c>
      <c r="I27" s="84"/>
      <c r="J27" s="134"/>
      <c r="K27" s="134"/>
      <c r="L27" s="285"/>
      <c r="M27" s="285"/>
      <c r="N27" s="285"/>
    </row>
    <row r="28" ht="24.95" customHeight="1" spans="1:14">
      <c r="A28" s="87" t="s">
        <v>111</v>
      </c>
      <c r="B28" s="87" t="s">
        <v>112</v>
      </c>
      <c r="C28" s="134">
        <v>50</v>
      </c>
      <c r="D28" s="87" t="s">
        <v>132</v>
      </c>
      <c r="E28" s="84" t="s">
        <v>131</v>
      </c>
      <c r="F28" s="84">
        <v>31748.4</v>
      </c>
      <c r="G28" s="84">
        <v>31748.4</v>
      </c>
      <c r="H28" s="84"/>
      <c r="I28" s="84"/>
      <c r="J28" s="84">
        <v>31748.4</v>
      </c>
      <c r="K28" s="134"/>
      <c r="L28" s="285"/>
      <c r="M28" s="285"/>
      <c r="N28" s="285"/>
    </row>
    <row r="29" ht="24.95" customHeight="1" spans="1:14">
      <c r="A29" s="87"/>
      <c r="B29" s="87"/>
      <c r="C29" s="134"/>
      <c r="D29" s="87" t="s">
        <v>133</v>
      </c>
      <c r="E29" s="84" t="s">
        <v>100</v>
      </c>
      <c r="F29" s="84">
        <f>SUM(F30:F33)</f>
        <v>93326.63</v>
      </c>
      <c r="G29" s="84">
        <f>SUM(G30:G33)</f>
        <v>93326.63</v>
      </c>
      <c r="H29" s="84">
        <f>SUM(H30:H33)</f>
        <v>60672</v>
      </c>
      <c r="I29" s="84">
        <f>SUM(I30:I33)</f>
        <v>23553.83</v>
      </c>
      <c r="J29" s="84">
        <f>SUM(J30:J33)</f>
        <v>9100.8</v>
      </c>
      <c r="K29" s="84">
        <v>0</v>
      </c>
      <c r="L29" s="285"/>
      <c r="M29" s="285"/>
      <c r="N29" s="285"/>
    </row>
    <row r="30" ht="24.95" customHeight="1" spans="1:14">
      <c r="A30" s="87" t="s">
        <v>111</v>
      </c>
      <c r="B30" s="87" t="s">
        <v>112</v>
      </c>
      <c r="C30" s="134">
        <v>50</v>
      </c>
      <c r="D30" s="87" t="s">
        <v>133</v>
      </c>
      <c r="E30" s="84" t="s">
        <v>131</v>
      </c>
      <c r="F30" s="84">
        <v>37548</v>
      </c>
      <c r="G30" s="84">
        <v>37548</v>
      </c>
      <c r="H30" s="84">
        <v>37548</v>
      </c>
      <c r="I30" s="84"/>
      <c r="J30" s="134"/>
      <c r="K30" s="134"/>
      <c r="L30" s="285"/>
      <c r="M30" s="285"/>
      <c r="N30" s="285"/>
    </row>
    <row r="31" ht="24.95" customHeight="1" spans="1:14">
      <c r="A31" s="87" t="s">
        <v>111</v>
      </c>
      <c r="B31" s="87" t="s">
        <v>112</v>
      </c>
      <c r="C31" s="134">
        <v>50</v>
      </c>
      <c r="D31" s="87" t="s">
        <v>133</v>
      </c>
      <c r="E31" s="84" t="s">
        <v>131</v>
      </c>
      <c r="F31" s="84">
        <v>23553.83</v>
      </c>
      <c r="G31" s="84">
        <v>23553.83</v>
      </c>
      <c r="H31" s="84"/>
      <c r="I31" s="84">
        <v>23553.83</v>
      </c>
      <c r="J31" s="134"/>
      <c r="K31" s="134"/>
      <c r="L31" s="285"/>
      <c r="M31" s="285"/>
      <c r="N31" s="285"/>
    </row>
    <row r="32" ht="24.95" customHeight="1" spans="1:14">
      <c r="A32" s="87" t="s">
        <v>111</v>
      </c>
      <c r="B32" s="87" t="s">
        <v>112</v>
      </c>
      <c r="C32" s="134">
        <v>50</v>
      </c>
      <c r="D32" s="87" t="s">
        <v>133</v>
      </c>
      <c r="E32" s="84" t="s">
        <v>131</v>
      </c>
      <c r="F32" s="84">
        <v>23124</v>
      </c>
      <c r="G32" s="84">
        <v>23124</v>
      </c>
      <c r="H32" s="84">
        <v>23124</v>
      </c>
      <c r="I32" s="84"/>
      <c r="J32" s="134"/>
      <c r="K32" s="134"/>
      <c r="L32" s="285"/>
      <c r="M32" s="285"/>
      <c r="N32" s="285"/>
    </row>
    <row r="33" ht="24.95" customHeight="1" spans="1:14">
      <c r="A33" s="87" t="s">
        <v>111</v>
      </c>
      <c r="B33" s="87" t="s">
        <v>112</v>
      </c>
      <c r="C33" s="134">
        <v>50</v>
      </c>
      <c r="D33" s="87" t="s">
        <v>133</v>
      </c>
      <c r="E33" s="84" t="s">
        <v>131</v>
      </c>
      <c r="F33" s="84">
        <v>9100.8</v>
      </c>
      <c r="G33" s="84">
        <v>9100.8</v>
      </c>
      <c r="H33" s="84"/>
      <c r="I33" s="84"/>
      <c r="J33" s="84">
        <v>9100.8</v>
      </c>
      <c r="K33" s="134"/>
      <c r="L33" s="285"/>
      <c r="M33" s="285"/>
      <c r="N33" s="285"/>
    </row>
    <row r="34" ht="24.95" customHeight="1" spans="1:14">
      <c r="A34" s="87"/>
      <c r="B34" s="87"/>
      <c r="C34" s="134"/>
      <c r="D34" s="87" t="s">
        <v>134</v>
      </c>
      <c r="E34" s="84" t="s">
        <v>102</v>
      </c>
      <c r="F34" s="84">
        <f>SUM(F35:F38)</f>
        <v>97721.46</v>
      </c>
      <c r="G34" s="84">
        <f>SUM(G35:G38)</f>
        <v>97721.46</v>
      </c>
      <c r="H34" s="84">
        <f>SUM(H35:H38)</f>
        <v>63504</v>
      </c>
      <c r="I34" s="84">
        <f>SUM(I35:I38)</f>
        <v>24691.86</v>
      </c>
      <c r="J34" s="84">
        <f>SUM(J35:J38)</f>
        <v>9525.6</v>
      </c>
      <c r="K34" s="84">
        <v>0</v>
      </c>
      <c r="L34" s="285"/>
      <c r="M34" s="285"/>
      <c r="N34" s="285"/>
    </row>
    <row r="35" ht="24.95" customHeight="1" spans="1:14">
      <c r="A35" s="87" t="s">
        <v>111</v>
      </c>
      <c r="B35" s="87" t="s">
        <v>112</v>
      </c>
      <c r="C35" s="134">
        <v>50</v>
      </c>
      <c r="D35" s="87" t="s">
        <v>134</v>
      </c>
      <c r="E35" s="84" t="s">
        <v>131</v>
      </c>
      <c r="F35" s="84">
        <v>40368</v>
      </c>
      <c r="G35" s="84">
        <v>40368</v>
      </c>
      <c r="H35" s="84">
        <v>40368</v>
      </c>
      <c r="I35" s="84"/>
      <c r="J35" s="134"/>
      <c r="K35" s="134"/>
      <c r="L35" s="285"/>
      <c r="M35" s="285"/>
      <c r="N35" s="285"/>
    </row>
    <row r="36" ht="24.95" customHeight="1" spans="1:14">
      <c r="A36" s="87" t="s">
        <v>111</v>
      </c>
      <c r="B36" s="87" t="s">
        <v>112</v>
      </c>
      <c r="C36" s="134">
        <v>50</v>
      </c>
      <c r="D36" s="87" t="s">
        <v>134</v>
      </c>
      <c r="E36" s="84" t="s">
        <v>131</v>
      </c>
      <c r="F36" s="84">
        <v>24691.86</v>
      </c>
      <c r="G36" s="84">
        <v>24691.86</v>
      </c>
      <c r="H36" s="84"/>
      <c r="I36" s="84">
        <v>24691.86</v>
      </c>
      <c r="J36" s="134"/>
      <c r="K36" s="134"/>
      <c r="L36" s="285"/>
      <c r="M36" s="285"/>
      <c r="N36" s="285"/>
    </row>
    <row r="37" ht="24.95" customHeight="1" spans="1:14">
      <c r="A37" s="87" t="s">
        <v>111</v>
      </c>
      <c r="B37" s="87" t="s">
        <v>112</v>
      </c>
      <c r="C37" s="134">
        <v>50</v>
      </c>
      <c r="D37" s="87" t="s">
        <v>134</v>
      </c>
      <c r="E37" s="84" t="s">
        <v>131</v>
      </c>
      <c r="F37" s="84">
        <v>23136</v>
      </c>
      <c r="G37" s="84">
        <v>23136</v>
      </c>
      <c r="H37" s="84">
        <v>23136</v>
      </c>
      <c r="I37" s="84"/>
      <c r="J37" s="134"/>
      <c r="K37" s="134"/>
      <c r="L37" s="285"/>
      <c r="M37" s="285"/>
      <c r="N37" s="285"/>
    </row>
    <row r="38" ht="24.95" customHeight="1" spans="1:14">
      <c r="A38" s="87" t="s">
        <v>111</v>
      </c>
      <c r="B38" s="87" t="s">
        <v>112</v>
      </c>
      <c r="C38" s="134">
        <v>50</v>
      </c>
      <c r="D38" s="87" t="s">
        <v>134</v>
      </c>
      <c r="E38" s="84" t="s">
        <v>131</v>
      </c>
      <c r="F38" s="84">
        <v>9525.6</v>
      </c>
      <c r="G38" s="84">
        <v>9525.6</v>
      </c>
      <c r="H38" s="84"/>
      <c r="I38" s="84"/>
      <c r="J38" s="84">
        <v>9525.6</v>
      </c>
      <c r="K38" s="134"/>
      <c r="L38" s="285"/>
      <c r="M38" s="285"/>
      <c r="N38" s="285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8"/>
  <sheetViews>
    <sheetView showGridLines="0" showZeros="0" workbookViewId="0">
      <selection activeCell="T22" sqref="T22"/>
    </sheetView>
  </sheetViews>
  <sheetFormatPr defaultColWidth="6.75" defaultRowHeight="23.1" customHeight="1"/>
  <cols>
    <col min="1" max="3" width="4" style="321" customWidth="1"/>
    <col min="4" max="4" width="9.625" style="321" customWidth="1"/>
    <col min="5" max="5" width="21.875" style="321" customWidth="1"/>
    <col min="6" max="6" width="11.5" style="321" customWidth="1"/>
    <col min="7" max="7" width="10.75" style="321" customWidth="1"/>
    <col min="8" max="8" width="10.125" style="321" customWidth="1"/>
    <col min="9" max="9" width="7.25" style="321" customWidth="1"/>
    <col min="10" max="10" width="9.25" style="321" customWidth="1"/>
    <col min="11" max="11" width="9.875" style="321" customWidth="1"/>
    <col min="12" max="12" width="7.25" style="321" customWidth="1"/>
    <col min="13" max="13" width="8.75" style="321" customWidth="1"/>
    <col min="14" max="14" width="7.25" style="321" customWidth="1"/>
    <col min="15" max="16" width="9" style="321" customWidth="1"/>
    <col min="17" max="17" width="8.125" style="321" customWidth="1"/>
    <col min="18" max="18" width="8.625" style="321" customWidth="1"/>
    <col min="19" max="19" width="11.125" style="321" customWidth="1"/>
    <col min="20" max="20" width="9.375" style="321" customWidth="1"/>
    <col min="21" max="22" width="7.25" style="321" customWidth="1"/>
    <col min="23" max="23" width="10.375" style="321" customWidth="1"/>
    <col min="24" max="24" width="9.5" style="321" customWidth="1"/>
    <col min="25" max="25" width="7.25" style="321" customWidth="1"/>
    <col min="26" max="26" width="6.875" style="321" customWidth="1"/>
    <col min="27" max="27" width="9" style="321" customWidth="1"/>
    <col min="28" max="16384" width="6.75" style="321"/>
  </cols>
  <sheetData>
    <row r="1" customHeight="1" spans="2:27"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Y1" s="333" t="s">
        <v>273</v>
      </c>
      <c r="Z1" s="333"/>
      <c r="AA1" s="333"/>
    </row>
    <row r="2" customHeight="1" spans="1:27">
      <c r="A2" s="323" t="s">
        <v>274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</row>
    <row r="3" customHeight="1" spans="1:27">
      <c r="A3" s="324"/>
      <c r="B3" s="324"/>
      <c r="C3" s="324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Y3" s="334" t="s">
        <v>77</v>
      </c>
      <c r="Z3" s="334"/>
      <c r="AA3" s="334"/>
    </row>
    <row r="4" customHeight="1" spans="1:27">
      <c r="A4" s="326" t="s">
        <v>105</v>
      </c>
      <c r="B4" s="326"/>
      <c r="C4" s="326"/>
      <c r="D4" s="327" t="s">
        <v>78</v>
      </c>
      <c r="E4" s="327" t="s">
        <v>106</v>
      </c>
      <c r="F4" s="327" t="s">
        <v>211</v>
      </c>
      <c r="G4" s="327" t="s">
        <v>212</v>
      </c>
      <c r="H4" s="327" t="s">
        <v>213</v>
      </c>
      <c r="I4" s="327" t="s">
        <v>214</v>
      </c>
      <c r="J4" s="327" t="s">
        <v>215</v>
      </c>
      <c r="K4" s="327" t="s">
        <v>216</v>
      </c>
      <c r="L4" s="327" t="s">
        <v>217</v>
      </c>
      <c r="M4" s="327" t="s">
        <v>218</v>
      </c>
      <c r="N4" s="327" t="s">
        <v>219</v>
      </c>
      <c r="O4" s="327" t="s">
        <v>220</v>
      </c>
      <c r="P4" s="328" t="s">
        <v>221</v>
      </c>
      <c r="Q4" s="327" t="s">
        <v>222</v>
      </c>
      <c r="R4" s="327" t="s">
        <v>223</v>
      </c>
      <c r="S4" s="327" t="s">
        <v>224</v>
      </c>
      <c r="T4" s="327" t="s">
        <v>225</v>
      </c>
      <c r="U4" s="327" t="s">
        <v>226</v>
      </c>
      <c r="V4" s="327" t="s">
        <v>227</v>
      </c>
      <c r="W4" s="327" t="s">
        <v>228</v>
      </c>
      <c r="X4" s="327" t="s">
        <v>229</v>
      </c>
      <c r="Y4" s="327" t="s">
        <v>230</v>
      </c>
      <c r="Z4" s="327" t="s">
        <v>231</v>
      </c>
      <c r="AA4" s="327" t="s">
        <v>232</v>
      </c>
    </row>
    <row r="5" customHeight="1" spans="1:27">
      <c r="A5" s="327" t="s">
        <v>108</v>
      </c>
      <c r="B5" s="327" t="s">
        <v>109</v>
      </c>
      <c r="C5" s="327" t="s">
        <v>110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9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</row>
    <row r="6" customHeight="1" spans="1:27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30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</row>
    <row r="7" customHeight="1" spans="1:27">
      <c r="A7" s="326" t="s">
        <v>92</v>
      </c>
      <c r="B7" s="326" t="s">
        <v>92</v>
      </c>
      <c r="C7" s="326" t="s">
        <v>92</v>
      </c>
      <c r="D7" s="326" t="s">
        <v>92</v>
      </c>
      <c r="E7" s="326" t="s">
        <v>92</v>
      </c>
      <c r="F7" s="326">
        <v>1</v>
      </c>
      <c r="G7" s="326">
        <v>2</v>
      </c>
      <c r="H7" s="326">
        <v>3</v>
      </c>
      <c r="I7" s="326">
        <v>4</v>
      </c>
      <c r="J7" s="326">
        <v>5</v>
      </c>
      <c r="K7" s="326">
        <v>6</v>
      </c>
      <c r="L7" s="326">
        <v>7</v>
      </c>
      <c r="M7" s="326">
        <v>8</v>
      </c>
      <c r="N7" s="326">
        <v>9</v>
      </c>
      <c r="O7" s="326">
        <v>10</v>
      </c>
      <c r="P7" s="326">
        <v>11</v>
      </c>
      <c r="Q7" s="326">
        <v>12</v>
      </c>
      <c r="R7" s="326">
        <v>13</v>
      </c>
      <c r="S7" s="326">
        <v>14</v>
      </c>
      <c r="T7" s="326">
        <v>15</v>
      </c>
      <c r="U7" s="326">
        <v>16</v>
      </c>
      <c r="V7" s="326">
        <v>17</v>
      </c>
      <c r="W7" s="326">
        <v>18</v>
      </c>
      <c r="X7" s="326">
        <v>19</v>
      </c>
      <c r="Y7" s="326">
        <v>20</v>
      </c>
      <c r="Z7" s="326">
        <v>21</v>
      </c>
      <c r="AA7" s="326">
        <v>22</v>
      </c>
    </row>
    <row r="8" s="319" customFormat="1" customHeight="1" spans="1:27">
      <c r="A8" s="314"/>
      <c r="B8" s="314"/>
      <c r="C8" s="314"/>
      <c r="D8" s="314"/>
      <c r="E8" s="315" t="s">
        <v>80</v>
      </c>
      <c r="F8" s="317">
        <f t="shared" ref="F8:Z8" si="0">SUM(F9+F11+F13+F15+F17)</f>
        <v>2680600</v>
      </c>
      <c r="G8" s="317">
        <f t="shared" si="0"/>
        <v>100000</v>
      </c>
      <c r="H8" s="317">
        <f t="shared" si="0"/>
        <v>606000</v>
      </c>
      <c r="I8" s="317">
        <f t="shared" si="0"/>
        <v>10000</v>
      </c>
      <c r="J8" s="317">
        <f t="shared" si="0"/>
        <v>200000</v>
      </c>
      <c r="K8" s="317">
        <f t="shared" si="0"/>
        <v>210000</v>
      </c>
      <c r="L8" s="317">
        <f t="shared" si="0"/>
        <v>0</v>
      </c>
      <c r="M8" s="317">
        <f t="shared" si="0"/>
        <v>5000</v>
      </c>
      <c r="N8" s="317">
        <f t="shared" si="0"/>
        <v>0</v>
      </c>
      <c r="O8" s="317">
        <f t="shared" si="0"/>
        <v>132000</v>
      </c>
      <c r="P8" s="317">
        <f t="shared" si="0"/>
        <v>50000</v>
      </c>
      <c r="Q8" s="317">
        <f t="shared" si="0"/>
        <v>35000</v>
      </c>
      <c r="R8" s="317">
        <f t="shared" si="0"/>
        <v>28000</v>
      </c>
      <c r="S8" s="317">
        <f t="shared" si="0"/>
        <v>30000</v>
      </c>
      <c r="T8" s="317">
        <f t="shared" si="0"/>
        <v>300000</v>
      </c>
      <c r="U8" s="317">
        <f t="shared" si="0"/>
        <v>0</v>
      </c>
      <c r="V8" s="317">
        <f t="shared" si="0"/>
        <v>0</v>
      </c>
      <c r="W8" s="317">
        <f t="shared" si="0"/>
        <v>168600</v>
      </c>
      <c r="X8" s="317">
        <f t="shared" si="0"/>
        <v>128000</v>
      </c>
      <c r="Y8" s="317">
        <f t="shared" si="0"/>
        <v>0</v>
      </c>
      <c r="Z8" s="317">
        <f t="shared" si="0"/>
        <v>0</v>
      </c>
      <c r="AA8" s="317">
        <f t="shared" ref="AA8:AA18" si="1">F8-G8-H8-I8-J8-K8-L8-M8-N8-O8-P8-Q8-R8-S8-T8-U8-V8-W8-X8-Y8-Z8</f>
        <v>678000</v>
      </c>
    </row>
    <row r="9" s="320" customFormat="1" ht="26.25" customHeight="1" spans="1:27">
      <c r="A9" s="286"/>
      <c r="B9" s="286"/>
      <c r="C9" s="286"/>
      <c r="D9" s="287">
        <v>603001</v>
      </c>
      <c r="E9" s="278" t="s">
        <v>94</v>
      </c>
      <c r="F9" s="318">
        <v>1901600</v>
      </c>
      <c r="G9" s="318">
        <v>100000</v>
      </c>
      <c r="H9" s="318">
        <v>351000</v>
      </c>
      <c r="I9" s="318">
        <v>10000</v>
      </c>
      <c r="J9" s="318">
        <v>200000</v>
      </c>
      <c r="K9" s="318">
        <v>50000</v>
      </c>
      <c r="L9" s="318"/>
      <c r="M9" s="318">
        <v>5000</v>
      </c>
      <c r="N9" s="318"/>
      <c r="O9" s="318">
        <v>50000</v>
      </c>
      <c r="P9" s="318">
        <v>50000</v>
      </c>
      <c r="Q9" s="318">
        <v>35000</v>
      </c>
      <c r="R9" s="318">
        <v>28000</v>
      </c>
      <c r="S9" s="318">
        <v>30000</v>
      </c>
      <c r="T9" s="318">
        <v>300000</v>
      </c>
      <c r="U9" s="318"/>
      <c r="V9" s="331"/>
      <c r="W9" s="332">
        <v>168600</v>
      </c>
      <c r="X9" s="332">
        <v>128000</v>
      </c>
      <c r="Y9" s="331"/>
      <c r="Z9" s="331"/>
      <c r="AA9" s="317">
        <f t="shared" si="1"/>
        <v>396000</v>
      </c>
    </row>
    <row r="10" s="320" customFormat="1" ht="26.25" customHeight="1" spans="1:27">
      <c r="A10" s="286" t="s">
        <v>111</v>
      </c>
      <c r="B10" s="286" t="s">
        <v>112</v>
      </c>
      <c r="C10" s="286" t="s">
        <v>113</v>
      </c>
      <c r="D10" s="287">
        <v>603001</v>
      </c>
      <c r="E10" s="84" t="s">
        <v>115</v>
      </c>
      <c r="F10" s="318">
        <v>1901600</v>
      </c>
      <c r="G10" s="318">
        <v>100000</v>
      </c>
      <c r="H10" s="318">
        <v>351000</v>
      </c>
      <c r="I10" s="318">
        <v>10000</v>
      </c>
      <c r="J10" s="318">
        <v>200000</v>
      </c>
      <c r="K10" s="318">
        <v>50000</v>
      </c>
      <c r="L10" s="318"/>
      <c r="M10" s="318">
        <v>5000</v>
      </c>
      <c r="N10" s="318"/>
      <c r="O10" s="318">
        <v>50000</v>
      </c>
      <c r="P10" s="318">
        <v>50000</v>
      </c>
      <c r="Q10" s="318">
        <v>35000</v>
      </c>
      <c r="R10" s="318">
        <v>28000</v>
      </c>
      <c r="S10" s="318">
        <v>30000</v>
      </c>
      <c r="T10" s="318">
        <v>300000</v>
      </c>
      <c r="U10" s="318"/>
      <c r="V10" s="331"/>
      <c r="W10" s="332">
        <v>168600</v>
      </c>
      <c r="X10" s="332">
        <v>128000</v>
      </c>
      <c r="Y10" s="331"/>
      <c r="Z10" s="331"/>
      <c r="AA10" s="317">
        <f t="shared" si="1"/>
        <v>396000</v>
      </c>
    </row>
    <row r="11" s="319" customFormat="1" ht="26.25" customHeight="1" spans="1:27">
      <c r="A11" s="286"/>
      <c r="B11" s="286"/>
      <c r="C11" s="286"/>
      <c r="D11" s="287">
        <v>603002</v>
      </c>
      <c r="E11" s="287" t="s">
        <v>96</v>
      </c>
      <c r="F11" s="318">
        <v>202000</v>
      </c>
      <c r="G11" s="318"/>
      <c r="H11" s="318">
        <v>30000</v>
      </c>
      <c r="I11" s="318"/>
      <c r="J11" s="318"/>
      <c r="K11" s="318"/>
      <c r="L11" s="318"/>
      <c r="M11" s="318"/>
      <c r="N11" s="318"/>
      <c r="O11" s="318">
        <v>47000</v>
      </c>
      <c r="P11" s="318"/>
      <c r="Q11" s="318"/>
      <c r="R11" s="318"/>
      <c r="S11" s="318"/>
      <c r="T11" s="318"/>
      <c r="U11" s="318"/>
      <c r="V11" s="331"/>
      <c r="W11" s="332"/>
      <c r="X11" s="332"/>
      <c r="Y11" s="331"/>
      <c r="Z11" s="331"/>
      <c r="AA11" s="317">
        <f t="shared" si="1"/>
        <v>125000</v>
      </c>
    </row>
    <row r="12" s="319" customFormat="1" ht="26.25" customHeight="1" spans="1:27">
      <c r="A12" s="286" t="s">
        <v>111</v>
      </c>
      <c r="B12" s="286" t="s">
        <v>112</v>
      </c>
      <c r="C12" s="286" t="s">
        <v>233</v>
      </c>
      <c r="D12" s="287">
        <v>603002</v>
      </c>
      <c r="E12" s="287" t="s">
        <v>131</v>
      </c>
      <c r="F12" s="318">
        <v>202000</v>
      </c>
      <c r="G12" s="318"/>
      <c r="H12" s="318">
        <v>30000</v>
      </c>
      <c r="I12" s="318"/>
      <c r="J12" s="318"/>
      <c r="K12" s="318"/>
      <c r="L12" s="318"/>
      <c r="M12" s="318"/>
      <c r="N12" s="318"/>
      <c r="O12" s="318">
        <v>47000</v>
      </c>
      <c r="P12" s="318"/>
      <c r="Q12" s="318"/>
      <c r="R12" s="318"/>
      <c r="S12" s="318"/>
      <c r="T12" s="318"/>
      <c r="U12" s="318"/>
      <c r="V12" s="331"/>
      <c r="W12" s="332"/>
      <c r="X12" s="332"/>
      <c r="Y12" s="331"/>
      <c r="Z12" s="331"/>
      <c r="AA12" s="317">
        <f t="shared" si="1"/>
        <v>125000</v>
      </c>
    </row>
    <row r="13" s="319" customFormat="1" ht="26.25" customHeight="1" spans="1:28">
      <c r="A13" s="286"/>
      <c r="B13" s="286"/>
      <c r="C13" s="286"/>
      <c r="D13" s="287">
        <v>603003</v>
      </c>
      <c r="E13" s="287" t="s">
        <v>98</v>
      </c>
      <c r="F13" s="318">
        <v>547000</v>
      </c>
      <c r="G13" s="318"/>
      <c r="H13" s="318">
        <v>205000</v>
      </c>
      <c r="I13" s="318"/>
      <c r="J13" s="318"/>
      <c r="K13" s="318">
        <v>155000</v>
      </c>
      <c r="L13" s="318"/>
      <c r="M13" s="318"/>
      <c r="N13" s="318"/>
      <c r="O13" s="318">
        <v>30000</v>
      </c>
      <c r="P13" s="318"/>
      <c r="Q13" s="318"/>
      <c r="R13" s="318"/>
      <c r="S13" s="318"/>
      <c r="T13" s="318"/>
      <c r="U13" s="318"/>
      <c r="V13" s="331"/>
      <c r="W13" s="332"/>
      <c r="X13" s="332"/>
      <c r="Y13" s="331"/>
      <c r="Z13" s="331"/>
      <c r="AA13" s="317">
        <f t="shared" si="1"/>
        <v>157000</v>
      </c>
      <c r="AB13" s="320"/>
    </row>
    <row r="14" s="319" customFormat="1" ht="26.25" customHeight="1" spans="1:28">
      <c r="A14" s="286" t="s">
        <v>111</v>
      </c>
      <c r="B14" s="286" t="s">
        <v>112</v>
      </c>
      <c r="C14" s="286" t="s">
        <v>233</v>
      </c>
      <c r="D14" s="287">
        <v>603003</v>
      </c>
      <c r="E14" s="287" t="s">
        <v>131</v>
      </c>
      <c r="F14" s="318">
        <v>547000</v>
      </c>
      <c r="G14" s="318"/>
      <c r="H14" s="318">
        <v>205000</v>
      </c>
      <c r="I14" s="318"/>
      <c r="J14" s="318"/>
      <c r="K14" s="318">
        <v>155000</v>
      </c>
      <c r="L14" s="318"/>
      <c r="M14" s="318"/>
      <c r="N14" s="318"/>
      <c r="O14" s="318">
        <v>30000</v>
      </c>
      <c r="P14" s="318"/>
      <c r="Q14" s="318"/>
      <c r="R14" s="318"/>
      <c r="S14" s="318"/>
      <c r="T14" s="318"/>
      <c r="U14" s="318"/>
      <c r="V14" s="331"/>
      <c r="W14" s="332"/>
      <c r="X14" s="332"/>
      <c r="Y14" s="331"/>
      <c r="Z14" s="331"/>
      <c r="AA14" s="317">
        <f t="shared" si="1"/>
        <v>157000</v>
      </c>
      <c r="AB14" s="320"/>
    </row>
    <row r="15" s="319" customFormat="1" ht="26.25" customHeight="1" spans="1:28">
      <c r="A15" s="286"/>
      <c r="B15" s="286"/>
      <c r="C15" s="286"/>
      <c r="D15" s="287">
        <v>603004</v>
      </c>
      <c r="E15" s="287" t="s">
        <v>100</v>
      </c>
      <c r="F15" s="318">
        <v>20000</v>
      </c>
      <c r="G15" s="318"/>
      <c r="H15" s="318">
        <v>10000</v>
      </c>
      <c r="I15" s="318"/>
      <c r="J15" s="318"/>
      <c r="K15" s="318">
        <v>5000</v>
      </c>
      <c r="L15" s="318"/>
      <c r="M15" s="318"/>
      <c r="N15" s="318"/>
      <c r="O15" s="318">
        <v>5000</v>
      </c>
      <c r="P15" s="318"/>
      <c r="Q15" s="318"/>
      <c r="R15" s="318"/>
      <c r="S15" s="318"/>
      <c r="T15" s="318"/>
      <c r="U15" s="318"/>
      <c r="V15" s="331"/>
      <c r="W15" s="332"/>
      <c r="X15" s="332"/>
      <c r="Y15" s="331"/>
      <c r="Z15" s="331"/>
      <c r="AA15" s="317">
        <f t="shared" si="1"/>
        <v>0</v>
      </c>
      <c r="AB15" s="320"/>
    </row>
    <row r="16" s="319" customFormat="1" ht="26.25" customHeight="1" spans="1:28">
      <c r="A16" s="286" t="s">
        <v>111</v>
      </c>
      <c r="B16" s="286" t="s">
        <v>112</v>
      </c>
      <c r="C16" s="286" t="s">
        <v>233</v>
      </c>
      <c r="D16" s="287">
        <v>603004</v>
      </c>
      <c r="E16" s="287" t="s">
        <v>131</v>
      </c>
      <c r="F16" s="318">
        <v>20000</v>
      </c>
      <c r="G16" s="318"/>
      <c r="H16" s="318">
        <v>10000</v>
      </c>
      <c r="I16" s="318"/>
      <c r="J16" s="318"/>
      <c r="K16" s="318">
        <v>5000</v>
      </c>
      <c r="L16" s="318"/>
      <c r="M16" s="318"/>
      <c r="N16" s="318"/>
      <c r="O16" s="318">
        <v>5000</v>
      </c>
      <c r="P16" s="318"/>
      <c r="Q16" s="318"/>
      <c r="R16" s="318"/>
      <c r="S16" s="318"/>
      <c r="T16" s="318"/>
      <c r="U16" s="318"/>
      <c r="V16" s="331"/>
      <c r="W16" s="332"/>
      <c r="X16" s="332"/>
      <c r="Y16" s="331"/>
      <c r="Z16" s="331"/>
      <c r="AA16" s="317">
        <f t="shared" si="1"/>
        <v>0</v>
      </c>
      <c r="AB16" s="320"/>
    </row>
    <row r="17" s="319" customFormat="1" customHeight="1" spans="1:27">
      <c r="A17" s="286"/>
      <c r="B17" s="286"/>
      <c r="C17" s="286"/>
      <c r="D17" s="287">
        <v>603005</v>
      </c>
      <c r="E17" s="287" t="s">
        <v>102</v>
      </c>
      <c r="F17" s="318">
        <v>10000</v>
      </c>
      <c r="G17" s="318"/>
      <c r="H17" s="318">
        <v>10000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31"/>
      <c r="W17" s="332"/>
      <c r="X17" s="332"/>
      <c r="Y17" s="331"/>
      <c r="Z17" s="331"/>
      <c r="AA17" s="317">
        <f t="shared" si="1"/>
        <v>0</v>
      </c>
    </row>
    <row r="18" s="319" customFormat="1" customHeight="1" spans="1:27">
      <c r="A18" s="286" t="s">
        <v>111</v>
      </c>
      <c r="B18" s="286" t="s">
        <v>112</v>
      </c>
      <c r="C18" s="286" t="s">
        <v>233</v>
      </c>
      <c r="D18" s="287">
        <v>603005</v>
      </c>
      <c r="E18" s="287" t="s">
        <v>131</v>
      </c>
      <c r="F18" s="318">
        <v>10000</v>
      </c>
      <c r="G18" s="318"/>
      <c r="H18" s="318">
        <v>10000</v>
      </c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31"/>
      <c r="W18" s="332"/>
      <c r="X18" s="332"/>
      <c r="Y18" s="331"/>
      <c r="Z18" s="331"/>
      <c r="AA18" s="317">
        <f t="shared" si="1"/>
        <v>0</v>
      </c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showGridLines="0" showZeros="0" topLeftCell="H1" workbookViewId="0">
      <selection activeCell="S15" sqref="S15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8" max="8" width="11.875" customWidth="1"/>
    <col min="16" max="16" width="12.25" customWidth="1"/>
    <col min="17" max="17" width="12.625" customWidth="1"/>
    <col min="18" max="18" width="11.5" customWidth="1"/>
  </cols>
  <sheetData>
    <row r="1" customHeight="1" spans="20:20">
      <c r="T1" t="s">
        <v>275</v>
      </c>
    </row>
    <row r="2" ht="33.75" customHeight="1" spans="1:20">
      <c r="A2" s="125" t="s">
        <v>276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customHeight="1" spans="19:20">
      <c r="S3" s="290" t="s">
        <v>77</v>
      </c>
      <c r="T3" s="290"/>
    </row>
    <row r="4" ht="22.5" customHeight="1" spans="1:20">
      <c r="A4" s="313" t="s">
        <v>105</v>
      </c>
      <c r="B4" s="313"/>
      <c r="C4" s="313"/>
      <c r="D4" s="130" t="s">
        <v>236</v>
      </c>
      <c r="E4" s="130" t="s">
        <v>177</v>
      </c>
      <c r="F4" s="129" t="s">
        <v>211</v>
      </c>
      <c r="G4" s="130" t="s">
        <v>179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 t="s">
        <v>182</v>
      </c>
      <c r="S4" s="130"/>
      <c r="T4" s="130"/>
    </row>
    <row r="5" customHeight="1" spans="1:20">
      <c r="A5" s="313"/>
      <c r="B5" s="313"/>
      <c r="C5" s="313"/>
      <c r="D5" s="130"/>
      <c r="E5" s="130"/>
      <c r="F5" s="131"/>
      <c r="G5" s="130" t="s">
        <v>89</v>
      </c>
      <c r="H5" s="130" t="s">
        <v>237</v>
      </c>
      <c r="I5" s="130" t="s">
        <v>222</v>
      </c>
      <c r="J5" s="130" t="s">
        <v>223</v>
      </c>
      <c r="K5" s="130" t="s">
        <v>238</v>
      </c>
      <c r="L5" s="130" t="s">
        <v>239</v>
      </c>
      <c r="M5" s="130" t="s">
        <v>224</v>
      </c>
      <c r="N5" s="130" t="s">
        <v>240</v>
      </c>
      <c r="O5" s="130" t="s">
        <v>227</v>
      </c>
      <c r="P5" s="130" t="s">
        <v>241</v>
      </c>
      <c r="Q5" s="130" t="s">
        <v>242</v>
      </c>
      <c r="R5" s="130" t="s">
        <v>89</v>
      </c>
      <c r="S5" s="130" t="s">
        <v>243</v>
      </c>
      <c r="T5" s="130" t="s">
        <v>208</v>
      </c>
    </row>
    <row r="6" ht="42.75" customHeight="1" spans="1:20">
      <c r="A6" s="130" t="s">
        <v>108</v>
      </c>
      <c r="B6" s="130" t="s">
        <v>109</v>
      </c>
      <c r="C6" s="130" t="s">
        <v>110</v>
      </c>
      <c r="D6" s="130"/>
      <c r="E6" s="130"/>
      <c r="F6" s="132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s="123" customFormat="1" ht="24.95" customHeight="1" spans="1:20">
      <c r="A7" s="314"/>
      <c r="B7" s="314"/>
      <c r="C7" s="314"/>
      <c r="D7" s="314"/>
      <c r="E7" s="315"/>
      <c r="F7" s="316">
        <v>2680600</v>
      </c>
      <c r="G7" s="316">
        <v>2680600</v>
      </c>
      <c r="H7" s="317">
        <v>1368000</v>
      </c>
      <c r="I7" s="317">
        <f>SUM(I8+I10+I12+I14+I16)</f>
        <v>35000</v>
      </c>
      <c r="J7" s="317">
        <f>SUM(J8+J10+J12+J14+J16)</f>
        <v>34000</v>
      </c>
      <c r="K7" s="316"/>
      <c r="L7" s="316"/>
      <c r="M7" s="316"/>
      <c r="N7" s="316"/>
      <c r="O7" s="316"/>
      <c r="P7" s="317">
        <f>SUM(P8+P10+P12+P14+P16)</f>
        <v>142000</v>
      </c>
      <c r="Q7" s="316">
        <f t="shared" ref="Q7:Q17" si="0">G7-H7-I7-J7-P7</f>
        <v>1101600</v>
      </c>
      <c r="R7" s="316"/>
      <c r="S7" s="316"/>
      <c r="T7" s="316"/>
    </row>
    <row r="8" ht="24.95" customHeight="1" spans="1:20">
      <c r="A8" s="286"/>
      <c r="B8" s="286"/>
      <c r="C8" s="286"/>
      <c r="D8" s="287">
        <v>603001</v>
      </c>
      <c r="E8" s="278" t="s">
        <v>94</v>
      </c>
      <c r="F8" s="316">
        <v>1901600</v>
      </c>
      <c r="G8" s="316">
        <v>1901600</v>
      </c>
      <c r="H8" s="317">
        <v>760000</v>
      </c>
      <c r="I8" s="318">
        <v>35000</v>
      </c>
      <c r="J8" s="318">
        <v>28000</v>
      </c>
      <c r="K8" s="316"/>
      <c r="L8" s="316"/>
      <c r="M8" s="316">
        <v>30000</v>
      </c>
      <c r="N8" s="316"/>
      <c r="O8" s="316"/>
      <c r="P8" s="318">
        <v>100000</v>
      </c>
      <c r="Q8" s="316">
        <f>G8-H8-I8-J8-M8-O8-P8</f>
        <v>948600</v>
      </c>
      <c r="R8" s="316"/>
      <c r="S8" s="316"/>
      <c r="T8" s="316"/>
    </row>
    <row r="9" ht="24.95" customHeight="1" spans="1:20">
      <c r="A9" s="286" t="s">
        <v>111</v>
      </c>
      <c r="B9" s="286" t="s">
        <v>112</v>
      </c>
      <c r="C9" s="286" t="s">
        <v>113</v>
      </c>
      <c r="D9" s="287">
        <v>603001</v>
      </c>
      <c r="E9" s="84" t="s">
        <v>115</v>
      </c>
      <c r="F9" s="316">
        <v>1901600</v>
      </c>
      <c r="G9" s="316">
        <v>1901600</v>
      </c>
      <c r="H9" s="317">
        <v>760000</v>
      </c>
      <c r="I9" s="318">
        <v>35000</v>
      </c>
      <c r="J9" s="318">
        <v>28000</v>
      </c>
      <c r="K9" s="316"/>
      <c r="L9" s="316"/>
      <c r="M9" s="316">
        <v>30000</v>
      </c>
      <c r="N9" s="316"/>
      <c r="O9" s="316"/>
      <c r="P9" s="318">
        <v>100000</v>
      </c>
      <c r="Q9" s="316">
        <f>G9-H9-I9-J9-M9-O9-P9</f>
        <v>948600</v>
      </c>
      <c r="R9" s="316"/>
      <c r="S9" s="316"/>
      <c r="T9" s="316"/>
    </row>
    <row r="10" ht="24.95" customHeight="1" spans="1:20">
      <c r="A10" s="286"/>
      <c r="B10" s="286"/>
      <c r="C10" s="286"/>
      <c r="D10" s="287">
        <v>603002</v>
      </c>
      <c r="E10" s="287" t="s">
        <v>96</v>
      </c>
      <c r="F10" s="289">
        <v>202000</v>
      </c>
      <c r="G10" s="289">
        <v>202000</v>
      </c>
      <c r="H10" s="317">
        <v>160000</v>
      </c>
      <c r="I10" s="318"/>
      <c r="J10" s="318">
        <v>5000</v>
      </c>
      <c r="K10" s="289"/>
      <c r="L10" s="289"/>
      <c r="M10" s="289"/>
      <c r="N10" s="289"/>
      <c r="O10" s="289"/>
      <c r="P10" s="318">
        <v>20000</v>
      </c>
      <c r="Q10" s="316">
        <f t="shared" si="0"/>
        <v>17000</v>
      </c>
      <c r="R10" s="289"/>
      <c r="S10" s="289"/>
      <c r="T10" s="289"/>
    </row>
    <row r="11" ht="24.95" customHeight="1" spans="1:20">
      <c r="A11" s="286" t="s">
        <v>111</v>
      </c>
      <c r="B11" s="286" t="s">
        <v>112</v>
      </c>
      <c r="C11" s="286" t="s">
        <v>233</v>
      </c>
      <c r="D11" s="287">
        <v>603002</v>
      </c>
      <c r="E11" s="287" t="s">
        <v>131</v>
      </c>
      <c r="F11" s="289">
        <v>202000</v>
      </c>
      <c r="G11" s="289">
        <v>202000</v>
      </c>
      <c r="H11" s="317">
        <v>160000</v>
      </c>
      <c r="I11" s="318"/>
      <c r="J11" s="318">
        <v>5000</v>
      </c>
      <c r="K11" s="289"/>
      <c r="L11" s="289"/>
      <c r="M11" s="289"/>
      <c r="N11" s="289"/>
      <c r="O11" s="289"/>
      <c r="P11" s="318">
        <v>20000</v>
      </c>
      <c r="Q11" s="316">
        <f t="shared" si="0"/>
        <v>17000</v>
      </c>
      <c r="R11" s="289"/>
      <c r="S11" s="289"/>
      <c r="T11" s="289"/>
    </row>
    <row r="12" ht="24.95" customHeight="1" spans="1:20">
      <c r="A12" s="286"/>
      <c r="B12" s="286"/>
      <c r="C12" s="286"/>
      <c r="D12" s="287">
        <v>603003</v>
      </c>
      <c r="E12" s="287" t="s">
        <v>98</v>
      </c>
      <c r="F12" s="289">
        <v>547000</v>
      </c>
      <c r="G12" s="289">
        <v>547000</v>
      </c>
      <c r="H12" s="317">
        <v>425000</v>
      </c>
      <c r="I12" s="318"/>
      <c r="J12" s="318">
        <v>1000</v>
      </c>
      <c r="K12" s="289"/>
      <c r="L12" s="289"/>
      <c r="M12" s="289"/>
      <c r="N12" s="289"/>
      <c r="O12" s="289"/>
      <c r="P12" s="318">
        <v>20000</v>
      </c>
      <c r="Q12" s="316">
        <f t="shared" si="0"/>
        <v>101000</v>
      </c>
      <c r="R12" s="289"/>
      <c r="S12" s="289"/>
      <c r="T12" s="289"/>
    </row>
    <row r="13" ht="24.95" customHeight="1" spans="1:20">
      <c r="A13" s="286" t="s">
        <v>111</v>
      </c>
      <c r="B13" s="286" t="s">
        <v>112</v>
      </c>
      <c r="C13" s="286" t="s">
        <v>233</v>
      </c>
      <c r="D13" s="287">
        <v>603003</v>
      </c>
      <c r="E13" s="287" t="s">
        <v>131</v>
      </c>
      <c r="F13" s="289">
        <v>547000</v>
      </c>
      <c r="G13" s="289">
        <v>547000</v>
      </c>
      <c r="H13" s="317">
        <v>425000</v>
      </c>
      <c r="I13" s="318"/>
      <c r="J13" s="318">
        <v>1000</v>
      </c>
      <c r="K13" s="289"/>
      <c r="L13" s="289"/>
      <c r="M13" s="289"/>
      <c r="N13" s="289"/>
      <c r="O13" s="289"/>
      <c r="P13" s="318">
        <v>20000</v>
      </c>
      <c r="Q13" s="316">
        <f t="shared" si="0"/>
        <v>101000</v>
      </c>
      <c r="R13" s="289"/>
      <c r="S13" s="289"/>
      <c r="T13" s="289"/>
    </row>
    <row r="14" ht="24.95" customHeight="1" spans="1:20">
      <c r="A14" s="286"/>
      <c r="B14" s="286"/>
      <c r="C14" s="286"/>
      <c r="D14" s="287">
        <v>603004</v>
      </c>
      <c r="E14" s="287" t="s">
        <v>100</v>
      </c>
      <c r="F14" s="289">
        <v>20000</v>
      </c>
      <c r="G14" s="289">
        <v>20000</v>
      </c>
      <c r="H14" s="317">
        <v>15000</v>
      </c>
      <c r="I14" s="318"/>
      <c r="J14" s="318"/>
      <c r="K14" s="289"/>
      <c r="L14" s="289"/>
      <c r="M14" s="289"/>
      <c r="N14" s="289"/>
      <c r="O14" s="289"/>
      <c r="P14" s="318">
        <v>2000</v>
      </c>
      <c r="Q14" s="316">
        <f t="shared" si="0"/>
        <v>3000</v>
      </c>
      <c r="R14" s="289"/>
      <c r="S14" s="289"/>
      <c r="T14" s="289"/>
    </row>
    <row r="15" ht="24.95" customHeight="1" spans="1:20">
      <c r="A15" s="286" t="s">
        <v>111</v>
      </c>
      <c r="B15" s="286" t="s">
        <v>112</v>
      </c>
      <c r="C15" s="286" t="s">
        <v>233</v>
      </c>
      <c r="D15" s="287">
        <v>603004</v>
      </c>
      <c r="E15" s="287" t="s">
        <v>131</v>
      </c>
      <c r="F15" s="289">
        <v>20000</v>
      </c>
      <c r="G15" s="289">
        <v>20000</v>
      </c>
      <c r="H15" s="317">
        <v>15000</v>
      </c>
      <c r="I15" s="318"/>
      <c r="J15" s="318"/>
      <c r="K15" s="289"/>
      <c r="L15" s="289"/>
      <c r="M15" s="289"/>
      <c r="N15" s="289"/>
      <c r="O15" s="289"/>
      <c r="P15" s="318">
        <v>2000</v>
      </c>
      <c r="Q15" s="316">
        <f t="shared" si="0"/>
        <v>3000</v>
      </c>
      <c r="R15" s="289"/>
      <c r="S15" s="289"/>
      <c r="T15" s="289"/>
    </row>
    <row r="16" ht="24.95" customHeight="1" spans="1:20">
      <c r="A16" s="286"/>
      <c r="B16" s="286"/>
      <c r="C16" s="286"/>
      <c r="D16" s="287">
        <v>603005</v>
      </c>
      <c r="E16" s="287" t="s">
        <v>102</v>
      </c>
      <c r="F16" s="289">
        <v>10000</v>
      </c>
      <c r="G16" s="289">
        <v>10000</v>
      </c>
      <c r="H16" s="317">
        <v>8000</v>
      </c>
      <c r="I16" s="318"/>
      <c r="J16" s="318"/>
      <c r="K16" s="289"/>
      <c r="L16" s="289"/>
      <c r="M16" s="289"/>
      <c r="N16" s="289"/>
      <c r="O16" s="289"/>
      <c r="P16" s="318"/>
      <c r="Q16" s="316">
        <f t="shared" si="0"/>
        <v>2000</v>
      </c>
      <c r="R16" s="289"/>
      <c r="S16" s="289"/>
      <c r="T16" s="289"/>
    </row>
    <row r="17" ht="24.95" customHeight="1" spans="1:20">
      <c r="A17" s="286" t="s">
        <v>111</v>
      </c>
      <c r="B17" s="286" t="s">
        <v>112</v>
      </c>
      <c r="C17" s="286" t="s">
        <v>233</v>
      </c>
      <c r="D17" s="287">
        <v>603005</v>
      </c>
      <c r="E17" s="287" t="s">
        <v>131</v>
      </c>
      <c r="F17" s="289">
        <v>10000</v>
      </c>
      <c r="G17" s="289">
        <v>10000</v>
      </c>
      <c r="H17" s="317">
        <v>8000</v>
      </c>
      <c r="I17" s="318"/>
      <c r="J17" s="318"/>
      <c r="K17" s="289"/>
      <c r="L17" s="289"/>
      <c r="M17" s="289"/>
      <c r="N17" s="289"/>
      <c r="O17" s="289"/>
      <c r="P17" s="318"/>
      <c r="Q17" s="316">
        <f t="shared" si="0"/>
        <v>2000</v>
      </c>
      <c r="R17" s="289"/>
      <c r="S17" s="289"/>
      <c r="T17" s="289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J3" sqref="J3:L3"/>
    </sheetView>
  </sheetViews>
  <sheetFormatPr defaultColWidth="9" defaultRowHeight="23.1" customHeight="1"/>
  <cols>
    <col min="1" max="3" width="4" style="294" customWidth="1"/>
    <col min="4" max="4" width="11.125" style="294" customWidth="1"/>
    <col min="5" max="5" width="30.125" style="294" customWidth="1"/>
    <col min="6" max="6" width="13.875" style="294" customWidth="1"/>
    <col min="7" max="7" width="13.625" style="294" customWidth="1"/>
    <col min="8" max="12" width="10.375" style="294" customWidth="1"/>
    <col min="13" max="246" width="6.75" style="294" customWidth="1"/>
    <col min="247" max="252" width="6.75" style="295" customWidth="1"/>
    <col min="253" max="253" width="6.875" style="296" customWidth="1"/>
    <col min="254" max="16384" width="9" style="296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94" t="s">
        <v>277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97" t="s">
        <v>278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98"/>
      <c r="F3"/>
      <c r="G3"/>
      <c r="H3" s="298"/>
      <c r="I3"/>
      <c r="J3" s="304" t="s">
        <v>77</v>
      </c>
      <c r="K3" s="304"/>
      <c r="L3" s="30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99" t="s">
        <v>105</v>
      </c>
      <c r="B4" s="299"/>
      <c r="C4" s="299"/>
      <c r="D4" s="300" t="s">
        <v>176</v>
      </c>
      <c r="E4" s="300" t="s">
        <v>106</v>
      </c>
      <c r="F4" s="300" t="s">
        <v>211</v>
      </c>
      <c r="G4" s="301" t="s">
        <v>246</v>
      </c>
      <c r="H4" s="300" t="s">
        <v>247</v>
      </c>
      <c r="I4" s="300" t="s">
        <v>248</v>
      </c>
      <c r="J4" s="300" t="s">
        <v>249</v>
      </c>
      <c r="K4" s="300" t="s">
        <v>250</v>
      </c>
      <c r="L4" s="300" t="s">
        <v>232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300" t="s">
        <v>108</v>
      </c>
      <c r="B5" s="300" t="s">
        <v>109</v>
      </c>
      <c r="C5" s="300" t="s">
        <v>110</v>
      </c>
      <c r="D5" s="300"/>
      <c r="E5" s="300"/>
      <c r="F5" s="300"/>
      <c r="G5" s="301"/>
      <c r="H5" s="300"/>
      <c r="I5" s="300"/>
      <c r="J5" s="300"/>
      <c r="K5" s="300"/>
      <c r="L5" s="300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300"/>
      <c r="B6" s="300"/>
      <c r="C6" s="300"/>
      <c r="D6" s="300"/>
      <c r="E6" s="300"/>
      <c r="F6" s="300"/>
      <c r="G6" s="301"/>
      <c r="H6" s="300"/>
      <c r="I6" s="300"/>
      <c r="J6" s="300"/>
      <c r="K6" s="300"/>
      <c r="L6" s="30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302" t="s">
        <v>92</v>
      </c>
      <c r="B7" s="302" t="s">
        <v>92</v>
      </c>
      <c r="C7" s="302" t="s">
        <v>92</v>
      </c>
      <c r="D7" s="302" t="s">
        <v>92</v>
      </c>
      <c r="E7" s="302" t="s">
        <v>92</v>
      </c>
      <c r="F7" s="302">
        <v>1</v>
      </c>
      <c r="G7" s="299">
        <v>2</v>
      </c>
      <c r="H7" s="299">
        <v>3</v>
      </c>
      <c r="I7" s="299">
        <v>4</v>
      </c>
      <c r="J7" s="302">
        <v>5</v>
      </c>
      <c r="K7" s="302"/>
      <c r="L7" s="302">
        <v>6</v>
      </c>
      <c r="M7" s="29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91" customFormat="1" customHeight="1" spans="1:251">
      <c r="A8" s="283"/>
      <c r="B8" s="283"/>
      <c r="C8" s="283"/>
      <c r="D8" s="283"/>
      <c r="E8" s="283" t="s">
        <v>80</v>
      </c>
      <c r="F8" s="284">
        <f>SUM(F9+F11+F13+F15+F17)</f>
        <v>2998788.12</v>
      </c>
      <c r="G8" s="284">
        <f t="shared" ref="G8:L8" si="0">SUM(G9+G11+G13+G15+G17)</f>
        <v>2225798.12</v>
      </c>
      <c r="H8" s="284">
        <f t="shared" si="0"/>
        <v>123000</v>
      </c>
      <c r="I8" s="284">
        <f t="shared" si="0"/>
        <v>87000</v>
      </c>
      <c r="J8" s="284">
        <f t="shared" si="0"/>
        <v>0</v>
      </c>
      <c r="K8" s="284">
        <f t="shared" si="0"/>
        <v>0</v>
      </c>
      <c r="L8" s="284">
        <f t="shared" si="0"/>
        <v>562990</v>
      </c>
      <c r="M8" s="292"/>
      <c r="N8" s="305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6"/>
      <c r="CZ8" s="306"/>
      <c r="DA8" s="306"/>
      <c r="DB8" s="306"/>
      <c r="DC8" s="306"/>
      <c r="DD8" s="306"/>
      <c r="DE8" s="306"/>
      <c r="DF8" s="306"/>
      <c r="DG8" s="306"/>
      <c r="DH8" s="306"/>
      <c r="DI8" s="306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6"/>
      <c r="EF8" s="306"/>
      <c r="EG8" s="306"/>
      <c r="EH8" s="306"/>
      <c r="EI8" s="306"/>
      <c r="EJ8" s="306"/>
      <c r="EK8" s="306"/>
      <c r="EL8" s="306"/>
      <c r="EM8" s="306"/>
      <c r="EN8" s="306"/>
      <c r="EO8" s="306"/>
      <c r="EP8" s="306"/>
      <c r="EQ8" s="306"/>
      <c r="ER8" s="306"/>
      <c r="ES8" s="306"/>
      <c r="ET8" s="306"/>
      <c r="EU8" s="306"/>
      <c r="EV8" s="306"/>
      <c r="EW8" s="306"/>
      <c r="EX8" s="306"/>
      <c r="EY8" s="306"/>
      <c r="EZ8" s="306"/>
      <c r="FA8" s="306"/>
      <c r="FB8" s="306"/>
      <c r="FC8" s="306"/>
      <c r="FD8" s="306"/>
      <c r="FE8" s="306"/>
      <c r="FF8" s="306"/>
      <c r="FG8" s="306"/>
      <c r="FH8" s="306"/>
      <c r="FI8" s="306"/>
      <c r="FJ8" s="306"/>
      <c r="FK8" s="306"/>
      <c r="FL8" s="306"/>
      <c r="FM8" s="306"/>
      <c r="FN8" s="306"/>
      <c r="FO8" s="306"/>
      <c r="FP8" s="306"/>
      <c r="FQ8" s="306"/>
      <c r="FR8" s="306"/>
      <c r="FS8" s="306"/>
      <c r="FT8" s="306"/>
      <c r="FU8" s="306"/>
      <c r="FV8" s="306"/>
      <c r="FW8" s="306"/>
      <c r="FX8" s="306"/>
      <c r="FY8" s="306"/>
      <c r="FZ8" s="306"/>
      <c r="GA8" s="306"/>
      <c r="GB8" s="306"/>
      <c r="GC8" s="306"/>
      <c r="GD8" s="306"/>
      <c r="GE8" s="306"/>
      <c r="GF8" s="306"/>
      <c r="GG8" s="306"/>
      <c r="GH8" s="306"/>
      <c r="GI8" s="306"/>
      <c r="GJ8" s="306"/>
      <c r="GK8" s="306"/>
      <c r="GL8" s="306"/>
      <c r="GM8" s="306"/>
      <c r="GN8" s="306"/>
      <c r="GO8" s="306"/>
      <c r="GP8" s="306"/>
      <c r="GQ8" s="306"/>
      <c r="GR8" s="306"/>
      <c r="GS8" s="306"/>
      <c r="GT8" s="306"/>
      <c r="GU8" s="306"/>
      <c r="GV8" s="306"/>
      <c r="GW8" s="306"/>
      <c r="GX8" s="306"/>
      <c r="GY8" s="306"/>
      <c r="GZ8" s="306"/>
      <c r="HA8" s="306"/>
      <c r="HB8" s="306"/>
      <c r="HC8" s="306"/>
      <c r="HD8" s="306"/>
      <c r="HE8" s="306"/>
      <c r="HF8" s="306"/>
      <c r="HG8" s="306"/>
      <c r="HH8" s="306"/>
      <c r="HI8" s="306"/>
      <c r="HJ8" s="306"/>
      <c r="HK8" s="306"/>
      <c r="HL8" s="306"/>
      <c r="HM8" s="306"/>
      <c r="HN8" s="306"/>
      <c r="HO8" s="306"/>
      <c r="HP8" s="306"/>
      <c r="HQ8" s="306"/>
      <c r="HR8" s="306"/>
      <c r="HS8" s="306"/>
      <c r="HT8" s="306"/>
      <c r="HU8" s="306"/>
      <c r="HV8" s="306"/>
      <c r="HW8" s="306"/>
      <c r="HX8" s="306"/>
      <c r="HY8" s="306"/>
      <c r="HZ8" s="306"/>
      <c r="IA8" s="306"/>
      <c r="IB8" s="306"/>
      <c r="IC8" s="306"/>
      <c r="ID8" s="306"/>
      <c r="IE8" s="306"/>
      <c r="IF8" s="306"/>
      <c r="IG8" s="306"/>
      <c r="IH8" s="306"/>
      <c r="II8" s="306"/>
      <c r="IJ8" s="306"/>
      <c r="IK8" s="306"/>
      <c r="IL8" s="306"/>
      <c r="IM8" s="306"/>
      <c r="IN8" s="306"/>
      <c r="IO8" s="306"/>
      <c r="IP8" s="306"/>
      <c r="IQ8" s="306"/>
    </row>
    <row r="9" s="292" customFormat="1" ht="23.25" customHeight="1" spans="1:251">
      <c r="A9" s="286"/>
      <c r="B9" s="286"/>
      <c r="C9" s="286"/>
      <c r="D9" s="287">
        <v>603001</v>
      </c>
      <c r="E9" s="303" t="s">
        <v>94</v>
      </c>
      <c r="F9" s="288">
        <v>2792788.12</v>
      </c>
      <c r="G9" s="288">
        <v>2105798.12</v>
      </c>
      <c r="H9" s="288">
        <v>100000</v>
      </c>
      <c r="I9" s="288">
        <v>50000</v>
      </c>
      <c r="J9" s="288"/>
      <c r="K9" s="288"/>
      <c r="L9" s="288">
        <f>F9-G9-H9-I9</f>
        <v>536990</v>
      </c>
      <c r="M9" s="307"/>
      <c r="N9" s="308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  <c r="CW9" s="307"/>
      <c r="CX9" s="307"/>
      <c r="CY9" s="307"/>
      <c r="CZ9" s="307"/>
      <c r="DA9" s="307"/>
      <c r="DB9" s="307"/>
      <c r="DC9" s="307"/>
      <c r="DD9" s="307"/>
      <c r="DE9" s="307"/>
      <c r="DF9" s="307"/>
      <c r="DG9" s="307"/>
      <c r="DH9" s="307"/>
      <c r="DI9" s="307"/>
      <c r="DJ9" s="307"/>
      <c r="DK9" s="307"/>
      <c r="DL9" s="307"/>
      <c r="DM9" s="307"/>
      <c r="DN9" s="307"/>
      <c r="DO9" s="307"/>
      <c r="DP9" s="307"/>
      <c r="DQ9" s="307"/>
      <c r="DR9" s="307"/>
      <c r="DS9" s="307"/>
      <c r="DT9" s="307"/>
      <c r="DU9" s="307"/>
      <c r="DV9" s="307"/>
      <c r="DW9" s="307"/>
      <c r="DX9" s="307"/>
      <c r="DY9" s="307"/>
      <c r="DZ9" s="307"/>
      <c r="EA9" s="307"/>
      <c r="EB9" s="307"/>
      <c r="EC9" s="307"/>
      <c r="ED9" s="307"/>
      <c r="EE9" s="307"/>
      <c r="EF9" s="307"/>
      <c r="EG9" s="307"/>
      <c r="EH9" s="307"/>
      <c r="EI9" s="307"/>
      <c r="EJ9" s="307"/>
      <c r="EK9" s="307"/>
      <c r="EL9" s="307"/>
      <c r="EM9" s="307"/>
      <c r="EN9" s="307"/>
      <c r="EO9" s="307"/>
      <c r="EP9" s="307"/>
      <c r="EQ9" s="307"/>
      <c r="ER9" s="307"/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7"/>
      <c r="FL9" s="307"/>
      <c r="FM9" s="307"/>
      <c r="FN9" s="307"/>
      <c r="FO9" s="307"/>
      <c r="FP9" s="307"/>
      <c r="FQ9" s="307"/>
      <c r="FR9" s="307"/>
      <c r="FS9" s="307"/>
      <c r="FT9" s="307"/>
      <c r="FU9" s="307"/>
      <c r="FV9" s="307"/>
      <c r="FW9" s="307"/>
      <c r="FX9" s="307"/>
      <c r="FY9" s="307"/>
      <c r="FZ9" s="307"/>
      <c r="GA9" s="307"/>
      <c r="GB9" s="307"/>
      <c r="GC9" s="307"/>
      <c r="GD9" s="307"/>
      <c r="GE9" s="307"/>
      <c r="GF9" s="307"/>
      <c r="GG9" s="307"/>
      <c r="GH9" s="307"/>
      <c r="GI9" s="307"/>
      <c r="GJ9" s="307"/>
      <c r="GK9" s="307"/>
      <c r="GL9" s="307"/>
      <c r="GM9" s="307"/>
      <c r="GN9" s="307"/>
      <c r="GO9" s="307"/>
      <c r="GP9" s="307"/>
      <c r="GQ9" s="307"/>
      <c r="GR9" s="307"/>
      <c r="GS9" s="307"/>
      <c r="GT9" s="307"/>
      <c r="GU9" s="307"/>
      <c r="GV9" s="307"/>
      <c r="GW9" s="307"/>
      <c r="GX9" s="307"/>
      <c r="GY9" s="307"/>
      <c r="GZ9" s="307"/>
      <c r="HA9" s="307"/>
      <c r="HB9" s="307"/>
      <c r="HC9" s="307"/>
      <c r="HD9" s="307"/>
      <c r="HE9" s="307"/>
      <c r="HF9" s="307"/>
      <c r="HG9" s="307"/>
      <c r="HH9" s="307"/>
      <c r="HI9" s="307"/>
      <c r="HJ9" s="307"/>
      <c r="HK9" s="307"/>
      <c r="HL9" s="307"/>
      <c r="HM9" s="307"/>
      <c r="HN9" s="307"/>
      <c r="HO9" s="307"/>
      <c r="HP9" s="307"/>
      <c r="HQ9" s="307"/>
      <c r="HR9" s="307"/>
      <c r="HS9" s="307"/>
      <c r="HT9" s="307"/>
      <c r="HU9" s="307"/>
      <c r="HV9" s="307"/>
      <c r="HW9" s="307"/>
      <c r="HX9" s="307"/>
      <c r="HY9" s="307"/>
      <c r="HZ9" s="307"/>
      <c r="IA9" s="307"/>
      <c r="IB9" s="307"/>
      <c r="IC9" s="307"/>
      <c r="ID9" s="307"/>
      <c r="IE9" s="307"/>
      <c r="IF9" s="307"/>
      <c r="IG9" s="307"/>
      <c r="IH9" s="307"/>
      <c r="II9" s="307"/>
      <c r="IJ9" s="307"/>
      <c r="IK9" s="307"/>
      <c r="IL9" s="307"/>
      <c r="IM9" s="312"/>
      <c r="IN9" s="312"/>
      <c r="IO9" s="312"/>
      <c r="IP9" s="312"/>
      <c r="IQ9" s="312"/>
    </row>
    <row r="10" s="292" customFormat="1" ht="23.25" customHeight="1" spans="1:251">
      <c r="A10" s="286" t="s">
        <v>111</v>
      </c>
      <c r="B10" s="286" t="s">
        <v>112</v>
      </c>
      <c r="C10" s="286" t="s">
        <v>113</v>
      </c>
      <c r="D10" s="287">
        <v>603001</v>
      </c>
      <c r="E10" s="303" t="s">
        <v>115</v>
      </c>
      <c r="F10" s="288">
        <v>2792788.12</v>
      </c>
      <c r="G10" s="288">
        <v>2105798.12</v>
      </c>
      <c r="H10" s="288">
        <v>100000</v>
      </c>
      <c r="I10" s="288">
        <v>50000</v>
      </c>
      <c r="J10" s="288"/>
      <c r="K10" s="288"/>
      <c r="L10" s="288">
        <f>F10-G10-H10-I10</f>
        <v>536990</v>
      </c>
      <c r="M10" s="307"/>
      <c r="N10" s="308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  <c r="CW10" s="307"/>
      <c r="CX10" s="307"/>
      <c r="CY10" s="307"/>
      <c r="CZ10" s="307"/>
      <c r="DA10" s="307"/>
      <c r="DB10" s="307"/>
      <c r="DC10" s="307"/>
      <c r="DD10" s="307"/>
      <c r="DE10" s="307"/>
      <c r="DF10" s="307"/>
      <c r="DG10" s="307"/>
      <c r="DH10" s="307"/>
      <c r="DI10" s="307"/>
      <c r="DJ10" s="307"/>
      <c r="DK10" s="307"/>
      <c r="DL10" s="307"/>
      <c r="DM10" s="307"/>
      <c r="DN10" s="307"/>
      <c r="DO10" s="307"/>
      <c r="DP10" s="307"/>
      <c r="DQ10" s="307"/>
      <c r="DR10" s="307"/>
      <c r="DS10" s="307"/>
      <c r="DT10" s="307"/>
      <c r="DU10" s="307"/>
      <c r="DV10" s="307"/>
      <c r="DW10" s="307"/>
      <c r="DX10" s="307"/>
      <c r="DY10" s="307"/>
      <c r="DZ10" s="307"/>
      <c r="EA10" s="307"/>
      <c r="EB10" s="307"/>
      <c r="EC10" s="307"/>
      <c r="ED10" s="307"/>
      <c r="EE10" s="307"/>
      <c r="EF10" s="307"/>
      <c r="EG10" s="307"/>
      <c r="EH10" s="307"/>
      <c r="EI10" s="307"/>
      <c r="EJ10" s="307"/>
      <c r="EK10" s="307"/>
      <c r="EL10" s="307"/>
      <c r="EM10" s="307"/>
      <c r="EN10" s="307"/>
      <c r="EO10" s="307"/>
      <c r="EP10" s="307"/>
      <c r="EQ10" s="307"/>
      <c r="ER10" s="307"/>
      <c r="ES10" s="307"/>
      <c r="ET10" s="307"/>
      <c r="EU10" s="307"/>
      <c r="EV10" s="307"/>
      <c r="EW10" s="307"/>
      <c r="EX10" s="30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7"/>
      <c r="FL10" s="307"/>
      <c r="FM10" s="307"/>
      <c r="FN10" s="307"/>
      <c r="FO10" s="307"/>
      <c r="FP10" s="307"/>
      <c r="FQ10" s="307"/>
      <c r="FR10" s="307"/>
      <c r="FS10" s="307"/>
      <c r="FT10" s="307"/>
      <c r="FU10" s="307"/>
      <c r="FV10" s="307"/>
      <c r="FW10" s="307"/>
      <c r="FX10" s="307"/>
      <c r="FY10" s="307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7"/>
      <c r="IB10" s="307"/>
      <c r="IC10" s="307"/>
      <c r="ID10" s="307"/>
      <c r="IE10" s="307"/>
      <c r="IF10" s="307"/>
      <c r="IG10" s="307"/>
      <c r="IH10" s="307"/>
      <c r="II10" s="307"/>
      <c r="IJ10" s="307"/>
      <c r="IK10" s="307"/>
      <c r="IL10" s="307"/>
      <c r="IM10" s="312"/>
      <c r="IN10" s="312"/>
      <c r="IO10" s="312"/>
      <c r="IP10" s="312"/>
      <c r="IQ10" s="312"/>
    </row>
    <row r="11" s="293" customFormat="1" ht="27.75" customHeight="1" spans="1:251">
      <c r="A11" s="286"/>
      <c r="B11" s="286"/>
      <c r="C11" s="286"/>
      <c r="D11" s="287">
        <v>603002</v>
      </c>
      <c r="E11" s="287" t="s">
        <v>96</v>
      </c>
      <c r="F11" s="288">
        <v>33000</v>
      </c>
      <c r="G11" s="288">
        <v>20000</v>
      </c>
      <c r="H11" s="288"/>
      <c r="I11" s="288">
        <v>10000</v>
      </c>
      <c r="J11" s="288"/>
      <c r="K11" s="288"/>
      <c r="L11" s="288">
        <v>3000</v>
      </c>
      <c r="M11" s="307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  <c r="BP11" s="309"/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309"/>
      <c r="EB11" s="309"/>
      <c r="EC11" s="309"/>
      <c r="ED11" s="309"/>
      <c r="EE11" s="309"/>
      <c r="EF11" s="309"/>
      <c r="EG11" s="309"/>
      <c r="EH11" s="309"/>
      <c r="EI11" s="309"/>
      <c r="EJ11" s="309"/>
      <c r="EK11" s="309"/>
      <c r="EL11" s="309"/>
      <c r="EM11" s="309"/>
      <c r="EN11" s="309"/>
      <c r="EO11" s="309"/>
      <c r="EP11" s="309"/>
      <c r="EQ11" s="309"/>
      <c r="ER11" s="309"/>
      <c r="ES11" s="309"/>
      <c r="ET11" s="309"/>
      <c r="EU11" s="309"/>
      <c r="EV11" s="309"/>
      <c r="EW11" s="309"/>
      <c r="EX11" s="309"/>
      <c r="EY11" s="309"/>
      <c r="EZ11" s="309"/>
      <c r="FA11" s="309"/>
      <c r="FB11" s="309"/>
      <c r="FC11" s="309"/>
      <c r="FD11" s="309"/>
      <c r="FE11" s="309"/>
      <c r="FF11" s="309"/>
      <c r="FG11" s="309"/>
      <c r="FH11" s="309"/>
      <c r="FI11" s="309"/>
      <c r="FJ11" s="309"/>
      <c r="FK11" s="309"/>
      <c r="FL11" s="309"/>
      <c r="FM11" s="309"/>
      <c r="FN11" s="309"/>
      <c r="FO11" s="309"/>
      <c r="FP11" s="309"/>
      <c r="FQ11" s="309"/>
      <c r="FR11" s="309"/>
      <c r="FS11" s="309"/>
      <c r="FT11" s="309"/>
      <c r="FU11" s="309"/>
      <c r="FV11" s="309"/>
      <c r="FW11" s="309"/>
      <c r="FX11" s="309"/>
      <c r="FY11" s="309"/>
      <c r="FZ11" s="309"/>
      <c r="GA11" s="309"/>
      <c r="GB11" s="309"/>
      <c r="GC11" s="309"/>
      <c r="GD11" s="309"/>
      <c r="GE11" s="309"/>
      <c r="GF11" s="309"/>
      <c r="GG11" s="309"/>
      <c r="GH11" s="309"/>
      <c r="GI11" s="309"/>
      <c r="GJ11" s="309"/>
      <c r="GK11" s="309"/>
      <c r="GL11" s="309"/>
      <c r="GM11" s="309"/>
      <c r="GN11" s="309"/>
      <c r="GO11" s="309"/>
      <c r="GP11" s="309"/>
      <c r="GQ11" s="309"/>
      <c r="GR11" s="309"/>
      <c r="GS11" s="309"/>
      <c r="GT11" s="309"/>
      <c r="GU11" s="309"/>
      <c r="GV11" s="309"/>
      <c r="GW11" s="309"/>
      <c r="GX11" s="309"/>
      <c r="GY11" s="309"/>
      <c r="GZ11" s="309"/>
      <c r="HA11" s="309"/>
      <c r="HB11" s="309"/>
      <c r="HC11" s="309"/>
      <c r="HD11" s="309"/>
      <c r="HE11" s="309"/>
      <c r="HF11" s="309"/>
      <c r="HG11" s="309"/>
      <c r="HH11" s="309"/>
      <c r="HI11" s="309"/>
      <c r="HJ11" s="309"/>
      <c r="HK11" s="309"/>
      <c r="HL11" s="309"/>
      <c r="HM11" s="309"/>
      <c r="HN11" s="309"/>
      <c r="HO11" s="309"/>
      <c r="HP11" s="309"/>
      <c r="HQ11" s="309"/>
      <c r="HR11" s="309"/>
      <c r="HS11" s="309"/>
      <c r="HT11" s="309"/>
      <c r="HU11" s="309"/>
      <c r="HV11" s="309"/>
      <c r="HW11" s="309"/>
      <c r="HX11" s="309"/>
      <c r="HY11" s="309"/>
      <c r="HZ11" s="309"/>
      <c r="IA11" s="309"/>
      <c r="IB11" s="309"/>
      <c r="IC11" s="309"/>
      <c r="ID11" s="309"/>
      <c r="IE11" s="309"/>
      <c r="IF11" s="309"/>
      <c r="IG11" s="309"/>
      <c r="IH11" s="309"/>
      <c r="II11" s="309"/>
      <c r="IJ11" s="309"/>
      <c r="IK11" s="309"/>
      <c r="IL11" s="309"/>
      <c r="IM11" s="309"/>
      <c r="IN11" s="309"/>
      <c r="IO11" s="309"/>
      <c r="IP11" s="309"/>
      <c r="IQ11" s="309"/>
    </row>
    <row r="12" s="293" customFormat="1" ht="27.75" customHeight="1" spans="1:251">
      <c r="A12" s="286" t="s">
        <v>111</v>
      </c>
      <c r="B12" s="286" t="s">
        <v>112</v>
      </c>
      <c r="C12" s="286" t="s">
        <v>233</v>
      </c>
      <c r="D12" s="287">
        <v>603002</v>
      </c>
      <c r="E12" s="287" t="s">
        <v>131</v>
      </c>
      <c r="F12" s="288">
        <v>33000</v>
      </c>
      <c r="G12" s="288">
        <v>20000</v>
      </c>
      <c r="H12" s="288"/>
      <c r="I12" s="288">
        <v>10000</v>
      </c>
      <c r="J12" s="288"/>
      <c r="K12" s="288"/>
      <c r="L12" s="288">
        <v>3000</v>
      </c>
      <c r="M12" s="307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309"/>
      <c r="DK12" s="309"/>
      <c r="DL12" s="309"/>
      <c r="DM12" s="309"/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09"/>
      <c r="EB12" s="309"/>
      <c r="EC12" s="309"/>
      <c r="ED12" s="309"/>
      <c r="EE12" s="309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9"/>
      <c r="FI12" s="309"/>
      <c r="FJ12" s="309"/>
      <c r="FK12" s="309"/>
      <c r="FL12" s="309"/>
      <c r="FM12" s="309"/>
      <c r="FN12" s="309"/>
      <c r="FO12" s="309"/>
      <c r="FP12" s="309"/>
      <c r="FQ12" s="309"/>
      <c r="FR12" s="309"/>
      <c r="FS12" s="309"/>
      <c r="FT12" s="309"/>
      <c r="FU12" s="309"/>
      <c r="FV12" s="309"/>
      <c r="FW12" s="309"/>
      <c r="FX12" s="309"/>
      <c r="FY12" s="309"/>
      <c r="FZ12" s="309"/>
      <c r="GA12" s="309"/>
      <c r="GB12" s="309"/>
      <c r="GC12" s="309"/>
      <c r="GD12" s="309"/>
      <c r="GE12" s="309"/>
      <c r="GF12" s="309"/>
      <c r="GG12" s="309"/>
      <c r="GH12" s="309"/>
      <c r="GI12" s="309"/>
      <c r="GJ12" s="309"/>
      <c r="GK12" s="309"/>
      <c r="GL12" s="309"/>
      <c r="GM12" s="309"/>
      <c r="GN12" s="309"/>
      <c r="GO12" s="309"/>
      <c r="GP12" s="309"/>
      <c r="GQ12" s="309"/>
      <c r="GR12" s="309"/>
      <c r="GS12" s="309"/>
      <c r="GT12" s="309"/>
      <c r="GU12" s="309"/>
      <c r="GV12" s="309"/>
      <c r="GW12" s="309"/>
      <c r="GX12" s="309"/>
      <c r="GY12" s="309"/>
      <c r="GZ12" s="309"/>
      <c r="HA12" s="309"/>
      <c r="HB12" s="309"/>
      <c r="HC12" s="309"/>
      <c r="HD12" s="309"/>
      <c r="HE12" s="309"/>
      <c r="HF12" s="309"/>
      <c r="HG12" s="309"/>
      <c r="HH12" s="309"/>
      <c r="HI12" s="309"/>
      <c r="HJ12" s="309"/>
      <c r="HK12" s="309"/>
      <c r="HL12" s="309"/>
      <c r="HM12" s="309"/>
      <c r="HN12" s="309"/>
      <c r="HO12" s="309"/>
      <c r="HP12" s="309"/>
      <c r="HQ12" s="309"/>
      <c r="HR12" s="309"/>
      <c r="HS12" s="309"/>
      <c r="HT12" s="309"/>
      <c r="HU12" s="309"/>
      <c r="HV12" s="309"/>
      <c r="HW12" s="309"/>
      <c r="HX12" s="309"/>
      <c r="HY12" s="309"/>
      <c r="HZ12" s="309"/>
      <c r="IA12" s="309"/>
      <c r="IB12" s="309"/>
      <c r="IC12" s="309"/>
      <c r="ID12" s="309"/>
      <c r="IE12" s="309"/>
      <c r="IF12" s="309"/>
      <c r="IG12" s="309"/>
      <c r="IH12" s="309"/>
      <c r="II12" s="309"/>
      <c r="IJ12" s="309"/>
      <c r="IK12" s="309"/>
      <c r="IL12" s="309"/>
      <c r="IM12" s="309"/>
      <c r="IN12" s="309"/>
      <c r="IO12" s="309"/>
      <c r="IP12" s="309"/>
      <c r="IQ12" s="309"/>
    </row>
    <row r="13" s="293" customFormat="1" customHeight="1" spans="1:251">
      <c r="A13" s="286"/>
      <c r="B13" s="286"/>
      <c r="C13" s="286"/>
      <c r="D13" s="287">
        <v>603003</v>
      </c>
      <c r="E13" s="287" t="s">
        <v>98</v>
      </c>
      <c r="F13" s="288">
        <v>148000</v>
      </c>
      <c r="G13" s="288">
        <v>100000</v>
      </c>
      <c r="H13" s="288"/>
      <c r="I13" s="288">
        <v>27000</v>
      </c>
      <c r="J13" s="288"/>
      <c r="K13" s="288"/>
      <c r="L13" s="288">
        <v>21000</v>
      </c>
      <c r="M13" s="308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/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309"/>
      <c r="FI13" s="309"/>
      <c r="FJ13" s="309"/>
      <c r="FK13" s="309"/>
      <c r="FL13" s="309"/>
      <c r="FM13" s="309"/>
      <c r="FN13" s="309"/>
      <c r="FO13" s="309"/>
      <c r="FP13" s="309"/>
      <c r="FQ13" s="309"/>
      <c r="FR13" s="309"/>
      <c r="FS13" s="309"/>
      <c r="FT13" s="309"/>
      <c r="FU13" s="309"/>
      <c r="FV13" s="309"/>
      <c r="FW13" s="309"/>
      <c r="FX13" s="309"/>
      <c r="FY13" s="309"/>
      <c r="FZ13" s="309"/>
      <c r="GA13" s="309"/>
      <c r="GB13" s="309"/>
      <c r="GC13" s="309"/>
      <c r="GD13" s="309"/>
      <c r="GE13" s="309"/>
      <c r="GF13" s="309"/>
      <c r="GG13" s="309"/>
      <c r="GH13" s="309"/>
      <c r="GI13" s="309"/>
      <c r="GJ13" s="309"/>
      <c r="GK13" s="309"/>
      <c r="GL13" s="309"/>
      <c r="GM13" s="309"/>
      <c r="GN13" s="309"/>
      <c r="GO13" s="309"/>
      <c r="GP13" s="309"/>
      <c r="GQ13" s="309"/>
      <c r="GR13" s="309"/>
      <c r="GS13" s="309"/>
      <c r="GT13" s="309"/>
      <c r="GU13" s="309"/>
      <c r="GV13" s="309"/>
      <c r="GW13" s="309"/>
      <c r="GX13" s="309"/>
      <c r="GY13" s="309"/>
      <c r="GZ13" s="309"/>
      <c r="HA13" s="309"/>
      <c r="HB13" s="309"/>
      <c r="HC13" s="309"/>
      <c r="HD13" s="309"/>
      <c r="HE13" s="309"/>
      <c r="HF13" s="309"/>
      <c r="HG13" s="309"/>
      <c r="HH13" s="309"/>
      <c r="HI13" s="309"/>
      <c r="HJ13" s="309"/>
      <c r="HK13" s="309"/>
      <c r="HL13" s="309"/>
      <c r="HM13" s="309"/>
      <c r="HN13" s="309"/>
      <c r="HO13" s="309"/>
      <c r="HP13" s="309"/>
      <c r="HQ13" s="309"/>
      <c r="HR13" s="309"/>
      <c r="HS13" s="309"/>
      <c r="HT13" s="309"/>
      <c r="HU13" s="309"/>
      <c r="HV13" s="309"/>
      <c r="HW13" s="309"/>
      <c r="HX13" s="309"/>
      <c r="HY13" s="309"/>
      <c r="HZ13" s="309"/>
      <c r="IA13" s="309"/>
      <c r="IB13" s="309"/>
      <c r="IC13" s="309"/>
      <c r="ID13" s="309"/>
      <c r="IE13" s="309"/>
      <c r="IF13" s="309"/>
      <c r="IG13" s="309"/>
      <c r="IH13" s="309"/>
      <c r="II13" s="309"/>
      <c r="IJ13" s="309"/>
      <c r="IK13" s="309"/>
      <c r="IL13" s="309"/>
      <c r="IM13" s="309"/>
      <c r="IN13" s="309"/>
      <c r="IO13" s="309"/>
      <c r="IP13" s="309"/>
      <c r="IQ13" s="309"/>
    </row>
    <row r="14" s="293" customFormat="1" customHeight="1" spans="1:251">
      <c r="A14" s="286" t="s">
        <v>111</v>
      </c>
      <c r="B14" s="286" t="s">
        <v>112</v>
      </c>
      <c r="C14" s="286" t="s">
        <v>233</v>
      </c>
      <c r="D14" s="287">
        <v>603003</v>
      </c>
      <c r="E14" s="287" t="s">
        <v>131</v>
      </c>
      <c r="F14" s="288">
        <v>148000</v>
      </c>
      <c r="G14" s="288">
        <v>100000</v>
      </c>
      <c r="H14" s="288"/>
      <c r="I14" s="288">
        <v>27000</v>
      </c>
      <c r="J14" s="288"/>
      <c r="K14" s="288"/>
      <c r="L14" s="288">
        <v>21000</v>
      </c>
      <c r="M14" s="308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  <c r="FL14" s="309"/>
      <c r="FM14" s="309"/>
      <c r="FN14" s="309"/>
      <c r="FO14" s="309"/>
      <c r="FP14" s="309"/>
      <c r="FQ14" s="309"/>
      <c r="FR14" s="309"/>
      <c r="FS14" s="309"/>
      <c r="FT14" s="309"/>
      <c r="FU14" s="309"/>
      <c r="FV14" s="309"/>
      <c r="FW14" s="309"/>
      <c r="FX14" s="309"/>
      <c r="FY14" s="309"/>
      <c r="FZ14" s="309"/>
      <c r="GA14" s="309"/>
      <c r="GB14" s="309"/>
      <c r="GC14" s="309"/>
      <c r="GD14" s="309"/>
      <c r="GE14" s="309"/>
      <c r="GF14" s="309"/>
      <c r="GG14" s="309"/>
      <c r="GH14" s="309"/>
      <c r="GI14" s="309"/>
      <c r="GJ14" s="309"/>
      <c r="GK14" s="309"/>
      <c r="GL14" s="309"/>
      <c r="GM14" s="309"/>
      <c r="GN14" s="309"/>
      <c r="GO14" s="309"/>
      <c r="GP14" s="309"/>
      <c r="GQ14" s="309"/>
      <c r="GR14" s="309"/>
      <c r="GS14" s="309"/>
      <c r="GT14" s="309"/>
      <c r="GU14" s="309"/>
      <c r="GV14" s="309"/>
      <c r="GW14" s="309"/>
      <c r="GX14" s="309"/>
      <c r="GY14" s="309"/>
      <c r="GZ14" s="309"/>
      <c r="HA14" s="309"/>
      <c r="HB14" s="309"/>
      <c r="HC14" s="309"/>
      <c r="HD14" s="309"/>
      <c r="HE14" s="309"/>
      <c r="HF14" s="309"/>
      <c r="HG14" s="309"/>
      <c r="HH14" s="309"/>
      <c r="HI14" s="309"/>
      <c r="HJ14" s="309"/>
      <c r="HK14" s="309"/>
      <c r="HL14" s="309"/>
      <c r="HM14" s="309"/>
      <c r="HN14" s="309"/>
      <c r="HO14" s="309"/>
      <c r="HP14" s="309"/>
      <c r="HQ14" s="309"/>
      <c r="HR14" s="309"/>
      <c r="HS14" s="309"/>
      <c r="HT14" s="309"/>
      <c r="HU14" s="309"/>
      <c r="HV14" s="309"/>
      <c r="HW14" s="309"/>
      <c r="HX14" s="309"/>
      <c r="HY14" s="309"/>
      <c r="HZ14" s="309"/>
      <c r="IA14" s="309"/>
      <c r="IB14" s="309"/>
      <c r="IC14" s="309"/>
      <c r="ID14" s="309"/>
      <c r="IE14" s="309"/>
      <c r="IF14" s="309"/>
      <c r="IG14" s="309"/>
      <c r="IH14" s="309"/>
      <c r="II14" s="309"/>
      <c r="IJ14" s="309"/>
      <c r="IK14" s="309"/>
      <c r="IL14" s="309"/>
      <c r="IM14" s="309"/>
      <c r="IN14" s="309"/>
      <c r="IO14" s="309"/>
      <c r="IP14" s="309"/>
      <c r="IQ14" s="309"/>
    </row>
    <row r="15" s="293" customFormat="1" customHeight="1" spans="1:251">
      <c r="A15" s="286"/>
      <c r="B15" s="286"/>
      <c r="C15" s="286"/>
      <c r="D15" s="287">
        <v>603004</v>
      </c>
      <c r="E15" s="287" t="s">
        <v>100</v>
      </c>
      <c r="F15" s="288">
        <v>10000</v>
      </c>
      <c r="G15" s="288"/>
      <c r="H15" s="288">
        <v>10000</v>
      </c>
      <c r="I15" s="288"/>
      <c r="J15" s="288"/>
      <c r="K15" s="288"/>
      <c r="L15" s="288"/>
      <c r="M15" s="310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309"/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  <c r="FL15" s="309"/>
      <c r="FM15" s="309"/>
      <c r="FN15" s="309"/>
      <c r="FO15" s="309"/>
      <c r="FP15" s="309"/>
      <c r="FQ15" s="309"/>
      <c r="FR15" s="309"/>
      <c r="FS15" s="309"/>
      <c r="FT15" s="309"/>
      <c r="FU15" s="309"/>
      <c r="FV15" s="309"/>
      <c r="FW15" s="309"/>
      <c r="FX15" s="309"/>
      <c r="FY15" s="309"/>
      <c r="FZ15" s="309"/>
      <c r="GA15" s="309"/>
      <c r="GB15" s="309"/>
      <c r="GC15" s="309"/>
      <c r="GD15" s="309"/>
      <c r="GE15" s="309"/>
      <c r="GF15" s="309"/>
      <c r="GG15" s="309"/>
      <c r="GH15" s="309"/>
      <c r="GI15" s="309"/>
      <c r="GJ15" s="309"/>
      <c r="GK15" s="309"/>
      <c r="GL15" s="309"/>
      <c r="GM15" s="309"/>
      <c r="GN15" s="309"/>
      <c r="GO15" s="309"/>
      <c r="GP15" s="309"/>
      <c r="GQ15" s="309"/>
      <c r="GR15" s="309"/>
      <c r="GS15" s="309"/>
      <c r="GT15" s="309"/>
      <c r="GU15" s="309"/>
      <c r="GV15" s="309"/>
      <c r="GW15" s="309"/>
      <c r="GX15" s="309"/>
      <c r="GY15" s="309"/>
      <c r="GZ15" s="309"/>
      <c r="HA15" s="309"/>
      <c r="HB15" s="309"/>
      <c r="HC15" s="309"/>
      <c r="HD15" s="309"/>
      <c r="HE15" s="309"/>
      <c r="HF15" s="309"/>
      <c r="HG15" s="309"/>
      <c r="HH15" s="309"/>
      <c r="HI15" s="309"/>
      <c r="HJ15" s="309"/>
      <c r="HK15" s="309"/>
      <c r="HL15" s="309"/>
      <c r="HM15" s="309"/>
      <c r="HN15" s="309"/>
      <c r="HO15" s="309"/>
      <c r="HP15" s="309"/>
      <c r="HQ15" s="309"/>
      <c r="HR15" s="309"/>
      <c r="HS15" s="309"/>
      <c r="HT15" s="309"/>
      <c r="HU15" s="309"/>
      <c r="HV15" s="309"/>
      <c r="HW15" s="309"/>
      <c r="HX15" s="309"/>
      <c r="HY15" s="309"/>
      <c r="HZ15" s="309"/>
      <c r="IA15" s="309"/>
      <c r="IB15" s="309"/>
      <c r="IC15" s="309"/>
      <c r="ID15" s="309"/>
      <c r="IE15" s="309"/>
      <c r="IF15" s="309"/>
      <c r="IG15" s="309"/>
      <c r="IH15" s="309"/>
      <c r="II15" s="309"/>
      <c r="IJ15" s="309"/>
      <c r="IK15" s="309"/>
      <c r="IL15" s="309"/>
      <c r="IM15" s="309"/>
      <c r="IN15" s="309"/>
      <c r="IO15" s="309"/>
      <c r="IP15" s="309"/>
      <c r="IQ15" s="309"/>
    </row>
    <row r="16" s="293" customFormat="1" customHeight="1" spans="1:251">
      <c r="A16" s="286" t="s">
        <v>111</v>
      </c>
      <c r="B16" s="286" t="s">
        <v>112</v>
      </c>
      <c r="C16" s="286" t="s">
        <v>233</v>
      </c>
      <c r="D16" s="287">
        <v>603004</v>
      </c>
      <c r="E16" s="287" t="s">
        <v>131</v>
      </c>
      <c r="F16" s="288">
        <v>10000</v>
      </c>
      <c r="G16" s="288"/>
      <c r="H16" s="288">
        <v>10000</v>
      </c>
      <c r="I16" s="288"/>
      <c r="J16" s="288"/>
      <c r="K16" s="288"/>
      <c r="L16" s="288"/>
      <c r="M16" s="310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309"/>
      <c r="EJ16" s="309"/>
      <c r="EK16" s="309"/>
      <c r="EL16" s="309"/>
      <c r="EM16" s="309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09"/>
      <c r="FP16" s="309"/>
      <c r="FQ16" s="309"/>
      <c r="FR16" s="309"/>
      <c r="FS16" s="309"/>
      <c r="FT16" s="309"/>
      <c r="FU16" s="309"/>
      <c r="FV16" s="309"/>
      <c r="FW16" s="309"/>
      <c r="FX16" s="309"/>
      <c r="FY16" s="309"/>
      <c r="FZ16" s="309"/>
      <c r="GA16" s="309"/>
      <c r="GB16" s="309"/>
      <c r="GC16" s="309"/>
      <c r="GD16" s="309"/>
      <c r="GE16" s="309"/>
      <c r="GF16" s="309"/>
      <c r="GG16" s="309"/>
      <c r="GH16" s="309"/>
      <c r="GI16" s="309"/>
      <c r="GJ16" s="309"/>
      <c r="GK16" s="309"/>
      <c r="GL16" s="309"/>
      <c r="GM16" s="309"/>
      <c r="GN16" s="309"/>
      <c r="GO16" s="309"/>
      <c r="GP16" s="309"/>
      <c r="GQ16" s="309"/>
      <c r="GR16" s="309"/>
      <c r="GS16" s="309"/>
      <c r="GT16" s="309"/>
      <c r="GU16" s="309"/>
      <c r="GV16" s="309"/>
      <c r="GW16" s="309"/>
      <c r="GX16" s="309"/>
      <c r="GY16" s="309"/>
      <c r="GZ16" s="309"/>
      <c r="HA16" s="309"/>
      <c r="HB16" s="309"/>
      <c r="HC16" s="309"/>
      <c r="HD16" s="309"/>
      <c r="HE16" s="309"/>
      <c r="HF16" s="309"/>
      <c r="HG16" s="309"/>
      <c r="HH16" s="309"/>
      <c r="HI16" s="309"/>
      <c r="HJ16" s="309"/>
      <c r="HK16" s="309"/>
      <c r="HL16" s="309"/>
      <c r="HM16" s="309"/>
      <c r="HN16" s="309"/>
      <c r="HO16" s="309"/>
      <c r="HP16" s="309"/>
      <c r="HQ16" s="309"/>
      <c r="HR16" s="309"/>
      <c r="HS16" s="309"/>
      <c r="HT16" s="309"/>
      <c r="HU16" s="309"/>
      <c r="HV16" s="309"/>
      <c r="HW16" s="309"/>
      <c r="HX16" s="309"/>
      <c r="HY16" s="309"/>
      <c r="HZ16" s="309"/>
      <c r="IA16" s="309"/>
      <c r="IB16" s="309"/>
      <c r="IC16" s="309"/>
      <c r="ID16" s="309"/>
      <c r="IE16" s="309"/>
      <c r="IF16" s="309"/>
      <c r="IG16" s="309"/>
      <c r="IH16" s="309"/>
      <c r="II16" s="309"/>
      <c r="IJ16" s="309"/>
      <c r="IK16" s="309"/>
      <c r="IL16" s="309"/>
      <c r="IM16" s="309"/>
      <c r="IN16" s="309"/>
      <c r="IO16" s="309"/>
      <c r="IP16" s="309"/>
      <c r="IQ16" s="309"/>
    </row>
    <row r="17" s="293" customFormat="1" customHeight="1" spans="1:251">
      <c r="A17" s="286"/>
      <c r="B17" s="286"/>
      <c r="C17" s="286"/>
      <c r="D17" s="287">
        <v>603005</v>
      </c>
      <c r="E17" s="287" t="s">
        <v>102</v>
      </c>
      <c r="F17" s="288">
        <v>15000</v>
      </c>
      <c r="G17" s="288"/>
      <c r="H17" s="288">
        <v>13000</v>
      </c>
      <c r="I17" s="288"/>
      <c r="J17" s="288"/>
      <c r="K17" s="288"/>
      <c r="L17" s="288">
        <v>2000</v>
      </c>
      <c r="M17" s="310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/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  <c r="BU17" s="309"/>
      <c r="BV17" s="309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/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/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/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  <c r="FL17" s="309"/>
      <c r="FM17" s="309"/>
      <c r="FN17" s="309"/>
      <c r="FO17" s="309"/>
      <c r="FP17" s="309"/>
      <c r="FQ17" s="309"/>
      <c r="FR17" s="309"/>
      <c r="FS17" s="309"/>
      <c r="FT17" s="309"/>
      <c r="FU17" s="309"/>
      <c r="FV17" s="309"/>
      <c r="FW17" s="309"/>
      <c r="FX17" s="309"/>
      <c r="FY17" s="309"/>
      <c r="FZ17" s="309"/>
      <c r="GA17" s="309"/>
      <c r="GB17" s="309"/>
      <c r="GC17" s="309"/>
      <c r="GD17" s="309"/>
      <c r="GE17" s="309"/>
      <c r="GF17" s="309"/>
      <c r="GG17" s="309"/>
      <c r="GH17" s="309"/>
      <c r="GI17" s="309"/>
      <c r="GJ17" s="309"/>
      <c r="GK17" s="309"/>
      <c r="GL17" s="309"/>
      <c r="GM17" s="309"/>
      <c r="GN17" s="309"/>
      <c r="GO17" s="309"/>
      <c r="GP17" s="309"/>
      <c r="GQ17" s="309"/>
      <c r="GR17" s="309"/>
      <c r="GS17" s="309"/>
      <c r="GT17" s="309"/>
      <c r="GU17" s="309"/>
      <c r="GV17" s="309"/>
      <c r="GW17" s="309"/>
      <c r="GX17" s="309"/>
      <c r="GY17" s="309"/>
      <c r="GZ17" s="309"/>
      <c r="HA17" s="309"/>
      <c r="HB17" s="309"/>
      <c r="HC17" s="309"/>
      <c r="HD17" s="309"/>
      <c r="HE17" s="309"/>
      <c r="HF17" s="309"/>
      <c r="HG17" s="309"/>
      <c r="HH17" s="309"/>
      <c r="HI17" s="309"/>
      <c r="HJ17" s="309"/>
      <c r="HK17" s="309"/>
      <c r="HL17" s="309"/>
      <c r="HM17" s="309"/>
      <c r="HN17" s="309"/>
      <c r="HO17" s="309"/>
      <c r="HP17" s="309"/>
      <c r="HQ17" s="309"/>
      <c r="HR17" s="309"/>
      <c r="HS17" s="309"/>
      <c r="HT17" s="309"/>
      <c r="HU17" s="309"/>
      <c r="HV17" s="309"/>
      <c r="HW17" s="309"/>
      <c r="HX17" s="309"/>
      <c r="HY17" s="309"/>
      <c r="HZ17" s="309"/>
      <c r="IA17" s="309"/>
      <c r="IB17" s="309"/>
      <c r="IC17" s="309"/>
      <c r="ID17" s="309"/>
      <c r="IE17" s="309"/>
      <c r="IF17" s="309"/>
      <c r="IG17" s="309"/>
      <c r="IH17" s="309"/>
      <c r="II17" s="309"/>
      <c r="IJ17" s="309"/>
      <c r="IK17" s="309"/>
      <c r="IL17" s="309"/>
      <c r="IM17" s="309"/>
      <c r="IN17" s="309"/>
      <c r="IO17" s="309"/>
      <c r="IP17" s="309"/>
      <c r="IQ17" s="309"/>
    </row>
    <row r="18" s="293" customFormat="1" customHeight="1" spans="1:251">
      <c r="A18" s="286" t="s">
        <v>111</v>
      </c>
      <c r="B18" s="286" t="s">
        <v>112</v>
      </c>
      <c r="C18" s="286" t="s">
        <v>233</v>
      </c>
      <c r="D18" s="287">
        <v>603005</v>
      </c>
      <c r="E18" s="287" t="s">
        <v>131</v>
      </c>
      <c r="F18" s="288">
        <v>15000</v>
      </c>
      <c r="G18" s="288"/>
      <c r="H18" s="288">
        <v>13000</v>
      </c>
      <c r="I18" s="288"/>
      <c r="J18" s="288"/>
      <c r="K18" s="288"/>
      <c r="L18" s="288">
        <v>2000</v>
      </c>
      <c r="M18" s="310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309"/>
      <c r="BO18" s="309"/>
      <c r="BP18" s="309"/>
      <c r="BQ18" s="309"/>
      <c r="BR18" s="309"/>
      <c r="BS18" s="309"/>
      <c r="BT18" s="309"/>
      <c r="BU18" s="309"/>
      <c r="BV18" s="309"/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09"/>
      <c r="EB18" s="309"/>
      <c r="EC18" s="309"/>
      <c r="ED18" s="309"/>
      <c r="EE18" s="309"/>
      <c r="EF18" s="309"/>
      <c r="EG18" s="309"/>
      <c r="EH18" s="309"/>
      <c r="EI18" s="309"/>
      <c r="EJ18" s="309"/>
      <c r="EK18" s="309"/>
      <c r="EL18" s="309"/>
      <c r="EM18" s="309"/>
      <c r="EN18" s="309"/>
      <c r="EO18" s="309"/>
      <c r="EP18" s="309"/>
      <c r="EQ18" s="309"/>
      <c r="ER18" s="309"/>
      <c r="ES18" s="309"/>
      <c r="ET18" s="309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309"/>
      <c r="FF18" s="309"/>
      <c r="FG18" s="309"/>
      <c r="FH18" s="309"/>
      <c r="FI18" s="309"/>
      <c r="FJ18" s="309"/>
      <c r="FK18" s="309"/>
      <c r="FL18" s="309"/>
      <c r="FM18" s="309"/>
      <c r="FN18" s="309"/>
      <c r="FO18" s="309"/>
      <c r="FP18" s="309"/>
      <c r="FQ18" s="309"/>
      <c r="FR18" s="309"/>
      <c r="FS18" s="309"/>
      <c r="FT18" s="309"/>
      <c r="FU18" s="309"/>
      <c r="FV18" s="309"/>
      <c r="FW18" s="309"/>
      <c r="FX18" s="309"/>
      <c r="FY18" s="309"/>
      <c r="FZ18" s="309"/>
      <c r="GA18" s="309"/>
      <c r="GB18" s="309"/>
      <c r="GC18" s="309"/>
      <c r="GD18" s="309"/>
      <c r="GE18" s="309"/>
      <c r="GF18" s="309"/>
      <c r="GG18" s="309"/>
      <c r="GH18" s="309"/>
      <c r="GI18" s="309"/>
      <c r="GJ18" s="309"/>
      <c r="GK18" s="309"/>
      <c r="GL18" s="309"/>
      <c r="GM18" s="309"/>
      <c r="GN18" s="309"/>
      <c r="GO18" s="309"/>
      <c r="GP18" s="309"/>
      <c r="GQ18" s="309"/>
      <c r="GR18" s="309"/>
      <c r="GS18" s="309"/>
      <c r="GT18" s="309"/>
      <c r="GU18" s="309"/>
      <c r="GV18" s="309"/>
      <c r="GW18" s="309"/>
      <c r="GX18" s="309"/>
      <c r="GY18" s="309"/>
      <c r="GZ18" s="309"/>
      <c r="HA18" s="309"/>
      <c r="HB18" s="309"/>
      <c r="HC18" s="309"/>
      <c r="HD18" s="309"/>
      <c r="HE18" s="309"/>
      <c r="HF18" s="309"/>
      <c r="HG18" s="309"/>
      <c r="HH18" s="309"/>
      <c r="HI18" s="309"/>
      <c r="HJ18" s="309"/>
      <c r="HK18" s="309"/>
      <c r="HL18" s="309"/>
      <c r="HM18" s="309"/>
      <c r="HN18" s="309"/>
      <c r="HO18" s="309"/>
      <c r="HP18" s="309"/>
      <c r="HQ18" s="309"/>
      <c r="HR18" s="309"/>
      <c r="HS18" s="309"/>
      <c r="HT18" s="309"/>
      <c r="HU18" s="309"/>
      <c r="HV18" s="309"/>
      <c r="HW18" s="309"/>
      <c r="HX18" s="309"/>
      <c r="HY18" s="309"/>
      <c r="HZ18" s="309"/>
      <c r="IA18" s="309"/>
      <c r="IB18" s="309"/>
      <c r="IC18" s="309"/>
      <c r="ID18" s="309"/>
      <c r="IE18" s="309"/>
      <c r="IF18" s="309"/>
      <c r="IG18" s="309"/>
      <c r="IH18" s="309"/>
      <c r="II18" s="309"/>
      <c r="IJ18" s="309"/>
      <c r="IK18" s="309"/>
      <c r="IL18" s="309"/>
      <c r="IM18" s="309"/>
      <c r="IN18" s="309"/>
      <c r="IO18" s="309"/>
      <c r="IP18" s="309"/>
      <c r="IQ18" s="309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31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J3" sqref="J3:K3"/>
    </sheetView>
  </sheetViews>
  <sheetFormatPr defaultColWidth="9" defaultRowHeight="14.25"/>
  <cols>
    <col min="1" max="3" width="5.875" customWidth="1"/>
    <col min="5" max="5" width="14.875" customWidth="1"/>
    <col min="6" max="6" width="13.625" customWidth="1"/>
    <col min="7" max="7" width="12.125" customWidth="1"/>
    <col min="10" max="10" width="12" customWidth="1"/>
    <col min="11" max="11" width="13.25" customWidth="1"/>
  </cols>
  <sheetData>
    <row r="1" customHeight="1" spans="11:11">
      <c r="K1" t="s">
        <v>279</v>
      </c>
    </row>
    <row r="2" ht="31.5" customHeight="1" spans="1:11">
      <c r="A2" s="125" t="s">
        <v>280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customHeight="1" spans="10:11">
      <c r="J3" s="290" t="s">
        <v>77</v>
      </c>
      <c r="K3" s="290"/>
    </row>
    <row r="4" ht="33" customHeight="1" spans="1:11">
      <c r="A4" s="282" t="s">
        <v>105</v>
      </c>
      <c r="B4" s="282"/>
      <c r="C4" s="282"/>
      <c r="D4" s="130" t="s">
        <v>236</v>
      </c>
      <c r="E4" s="130" t="s">
        <v>177</v>
      </c>
      <c r="F4" s="130" t="s">
        <v>146</v>
      </c>
      <c r="G4" s="130"/>
      <c r="H4" s="130"/>
      <c r="I4" s="130"/>
      <c r="J4" s="130"/>
      <c r="K4" s="130"/>
    </row>
    <row r="5" customHeight="1" spans="1:11">
      <c r="A5" s="130" t="s">
        <v>108</v>
      </c>
      <c r="B5" s="130" t="s">
        <v>109</v>
      </c>
      <c r="C5" s="130" t="s">
        <v>110</v>
      </c>
      <c r="D5" s="130"/>
      <c r="E5" s="130"/>
      <c r="F5" s="130" t="s">
        <v>89</v>
      </c>
      <c r="G5" s="130" t="s">
        <v>253</v>
      </c>
      <c r="H5" s="130" t="s">
        <v>250</v>
      </c>
      <c r="I5" s="130" t="s">
        <v>254</v>
      </c>
      <c r="J5" s="130" t="s">
        <v>255</v>
      </c>
      <c r="K5" s="130" t="s">
        <v>256</v>
      </c>
    </row>
    <row r="6" ht="32.25" customHeight="1" spans="1:1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="123" customFormat="1" ht="24.95" customHeight="1" spans="1:11">
      <c r="A7" s="283"/>
      <c r="B7" s="283"/>
      <c r="C7" s="283"/>
      <c r="D7" s="283"/>
      <c r="E7" s="283"/>
      <c r="F7" s="284">
        <f>SUM(F8+F10+F12+F14+F16)</f>
        <v>2998788.12</v>
      </c>
      <c r="G7" s="285">
        <v>300000</v>
      </c>
      <c r="H7" s="285"/>
      <c r="I7" s="285"/>
      <c r="J7" s="288">
        <v>2348798.12</v>
      </c>
      <c r="K7" s="285">
        <f>F7-G7-J7</f>
        <v>349990</v>
      </c>
    </row>
    <row r="8" ht="24.95" customHeight="1" spans="1:11">
      <c r="A8" s="286"/>
      <c r="B8" s="286"/>
      <c r="C8" s="286"/>
      <c r="D8" s="287">
        <v>603001</v>
      </c>
      <c r="E8" s="280" t="s">
        <v>94</v>
      </c>
      <c r="F8" s="288">
        <v>2792788.12</v>
      </c>
      <c r="G8" s="288">
        <v>300000</v>
      </c>
      <c r="H8" s="289"/>
      <c r="I8" s="289"/>
      <c r="J8" s="288">
        <v>2205798.12</v>
      </c>
      <c r="K8" s="285">
        <f>F8-G8-J8</f>
        <v>286990</v>
      </c>
    </row>
    <row r="9" ht="24.95" customHeight="1" spans="1:11">
      <c r="A9" s="286" t="s">
        <v>111</v>
      </c>
      <c r="B9" s="286" t="s">
        <v>112</v>
      </c>
      <c r="C9" s="286" t="s">
        <v>113</v>
      </c>
      <c r="D9" s="287">
        <v>603001</v>
      </c>
      <c r="E9" s="280" t="s">
        <v>115</v>
      </c>
      <c r="F9" s="288">
        <v>2792788.12</v>
      </c>
      <c r="G9" s="288">
        <v>300000</v>
      </c>
      <c r="H9" s="289"/>
      <c r="I9" s="289"/>
      <c r="J9" s="288">
        <v>2205798.12</v>
      </c>
      <c r="K9" s="285">
        <f>F9-G9-J9</f>
        <v>286990</v>
      </c>
    </row>
    <row r="10" ht="24.95" customHeight="1" spans="1:11">
      <c r="A10" s="286"/>
      <c r="B10" s="286"/>
      <c r="C10" s="286"/>
      <c r="D10" s="287">
        <v>603002</v>
      </c>
      <c r="E10" s="287" t="s">
        <v>96</v>
      </c>
      <c r="F10" s="288">
        <v>33000</v>
      </c>
      <c r="G10" s="289"/>
      <c r="H10" s="289"/>
      <c r="I10" s="289"/>
      <c r="J10" s="288">
        <v>20000</v>
      </c>
      <c r="K10" s="285">
        <f t="shared" ref="K10:K17" si="0">F10-J10</f>
        <v>13000</v>
      </c>
    </row>
    <row r="11" ht="24.95" customHeight="1" spans="1:11">
      <c r="A11" s="286" t="s">
        <v>111</v>
      </c>
      <c r="B11" s="286" t="s">
        <v>112</v>
      </c>
      <c r="C11" s="286" t="s">
        <v>233</v>
      </c>
      <c r="D11" s="287">
        <v>603002</v>
      </c>
      <c r="E11" s="287" t="s">
        <v>131</v>
      </c>
      <c r="F11" s="288">
        <v>33000</v>
      </c>
      <c r="G11" s="289"/>
      <c r="H11" s="289"/>
      <c r="I11" s="289"/>
      <c r="J11" s="288">
        <v>20000</v>
      </c>
      <c r="K11" s="285">
        <f t="shared" si="0"/>
        <v>13000</v>
      </c>
    </row>
    <row r="12" ht="24.95" customHeight="1" spans="1:11">
      <c r="A12" s="286"/>
      <c r="B12" s="286"/>
      <c r="C12" s="286"/>
      <c r="D12" s="287">
        <v>603003</v>
      </c>
      <c r="E12" s="287" t="s">
        <v>98</v>
      </c>
      <c r="F12" s="288">
        <v>148000</v>
      </c>
      <c r="G12" s="289"/>
      <c r="H12" s="289"/>
      <c r="I12" s="289"/>
      <c r="J12" s="288">
        <v>100000</v>
      </c>
      <c r="K12" s="285">
        <f t="shared" si="0"/>
        <v>48000</v>
      </c>
    </row>
    <row r="13" ht="24.95" customHeight="1" spans="1:11">
      <c r="A13" s="286" t="s">
        <v>111</v>
      </c>
      <c r="B13" s="286" t="s">
        <v>112</v>
      </c>
      <c r="C13" s="286" t="s">
        <v>233</v>
      </c>
      <c r="D13" s="287">
        <v>603003</v>
      </c>
      <c r="E13" s="287" t="s">
        <v>131</v>
      </c>
      <c r="F13" s="288">
        <v>148000</v>
      </c>
      <c r="G13" s="289"/>
      <c r="H13" s="289"/>
      <c r="I13" s="289"/>
      <c r="J13" s="288">
        <v>100000</v>
      </c>
      <c r="K13" s="285">
        <f t="shared" si="0"/>
        <v>48000</v>
      </c>
    </row>
    <row r="14" ht="24.95" customHeight="1" spans="1:11">
      <c r="A14" s="286"/>
      <c r="B14" s="286"/>
      <c r="C14" s="286"/>
      <c r="D14" s="287">
        <v>603004</v>
      </c>
      <c r="E14" s="287" t="s">
        <v>100</v>
      </c>
      <c r="F14" s="288">
        <v>10000</v>
      </c>
      <c r="G14" s="289"/>
      <c r="H14" s="289"/>
      <c r="I14" s="289"/>
      <c r="J14" s="288">
        <v>10000</v>
      </c>
      <c r="K14" s="285">
        <f t="shared" si="0"/>
        <v>0</v>
      </c>
    </row>
    <row r="15" ht="24.95" customHeight="1" spans="1:11">
      <c r="A15" s="286" t="s">
        <v>111</v>
      </c>
      <c r="B15" s="286" t="s">
        <v>112</v>
      </c>
      <c r="C15" s="286" t="s">
        <v>233</v>
      </c>
      <c r="D15" s="287">
        <v>603004</v>
      </c>
      <c r="E15" s="287" t="s">
        <v>131</v>
      </c>
      <c r="F15" s="288">
        <v>10000</v>
      </c>
      <c r="G15" s="289"/>
      <c r="H15" s="289"/>
      <c r="I15" s="289"/>
      <c r="J15" s="288">
        <v>10000</v>
      </c>
      <c r="K15" s="285">
        <f t="shared" si="0"/>
        <v>0</v>
      </c>
    </row>
    <row r="16" ht="24.95" customHeight="1" spans="1:11">
      <c r="A16" s="286"/>
      <c r="B16" s="286"/>
      <c r="C16" s="286"/>
      <c r="D16" s="287">
        <v>603005</v>
      </c>
      <c r="E16" s="287" t="s">
        <v>102</v>
      </c>
      <c r="F16" s="288">
        <v>15000</v>
      </c>
      <c r="G16" s="289"/>
      <c r="H16" s="289"/>
      <c r="I16" s="289"/>
      <c r="J16" s="288">
        <v>13000</v>
      </c>
      <c r="K16" s="285">
        <f t="shared" si="0"/>
        <v>2000</v>
      </c>
    </row>
    <row r="17" ht="24.95" customHeight="1" spans="1:11">
      <c r="A17" s="286" t="s">
        <v>111</v>
      </c>
      <c r="B17" s="286" t="s">
        <v>112</v>
      </c>
      <c r="C17" s="286" t="s">
        <v>233</v>
      </c>
      <c r="D17" s="287">
        <v>603005</v>
      </c>
      <c r="E17" s="287" t="s">
        <v>131</v>
      </c>
      <c r="F17" s="288">
        <v>15000</v>
      </c>
      <c r="G17" s="289"/>
      <c r="H17" s="289"/>
      <c r="I17" s="289"/>
      <c r="J17" s="288">
        <v>13000</v>
      </c>
      <c r="K17" s="285">
        <f t="shared" si="0"/>
        <v>2000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19"/>
  <sheetViews>
    <sheetView showGridLines="0" showZeros="0" workbookViewId="0">
      <selection activeCell="F8" sqref="F8:F17"/>
    </sheetView>
  </sheetViews>
  <sheetFormatPr defaultColWidth="6.875" defaultRowHeight="12.75" customHeight="1"/>
  <cols>
    <col min="1" max="1" width="8.75" style="255" customWidth="1"/>
    <col min="2" max="2" width="15.875" style="255" customWidth="1"/>
    <col min="3" max="3" width="21.75" style="255" customWidth="1"/>
    <col min="4" max="5" width="11.125" style="255" customWidth="1"/>
    <col min="6" max="14" width="10.125" style="255" customWidth="1"/>
    <col min="15" max="255" width="6.875" style="255" customWidth="1"/>
    <col min="256" max="16384" width="6.875" style="255"/>
  </cols>
  <sheetData>
    <row r="1" ht="23.1" customHeight="1" spans="1:14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68"/>
      <c r="L1" s="269"/>
      <c r="N1" s="270" t="s">
        <v>281</v>
      </c>
    </row>
    <row r="2" ht="23.1" customHeight="1" spans="1:14">
      <c r="A2" s="257" t="s">
        <v>282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ht="23.1" customHeight="1" spans="1:14">
      <c r="A3" s="258"/>
      <c r="B3" s="259"/>
      <c r="C3" s="259"/>
      <c r="D3" s="258"/>
      <c r="E3" s="259"/>
      <c r="F3" s="259"/>
      <c r="G3" s="259"/>
      <c r="H3" s="258"/>
      <c r="I3" s="258"/>
      <c r="J3" s="258"/>
      <c r="K3" s="268"/>
      <c r="L3" s="271"/>
      <c r="N3" s="272" t="s">
        <v>77</v>
      </c>
    </row>
    <row r="4" ht="23.1" customHeight="1" spans="1:14">
      <c r="A4" s="260" t="s">
        <v>283</v>
      </c>
      <c r="B4" s="260" t="s">
        <v>177</v>
      </c>
      <c r="C4" s="261" t="s">
        <v>284</v>
      </c>
      <c r="D4" s="262" t="s">
        <v>107</v>
      </c>
      <c r="E4" s="263" t="s">
        <v>81</v>
      </c>
      <c r="F4" s="263"/>
      <c r="G4" s="263"/>
      <c r="H4" s="264" t="s">
        <v>82</v>
      </c>
      <c r="I4" s="260" t="s">
        <v>83</v>
      </c>
      <c r="J4" s="260" t="s">
        <v>84</v>
      </c>
      <c r="K4" s="260" t="s">
        <v>85</v>
      </c>
      <c r="L4" s="273" t="s">
        <v>86</v>
      </c>
      <c r="M4" s="274" t="s">
        <v>87</v>
      </c>
      <c r="N4" s="275" t="s">
        <v>88</v>
      </c>
    </row>
    <row r="5" ht="36" customHeight="1" spans="1:14">
      <c r="A5" s="260"/>
      <c r="B5" s="260"/>
      <c r="C5" s="261"/>
      <c r="D5" s="260"/>
      <c r="E5" s="265" t="s">
        <v>89</v>
      </c>
      <c r="F5" s="265" t="s">
        <v>90</v>
      </c>
      <c r="G5" s="265" t="s">
        <v>91</v>
      </c>
      <c r="H5" s="260"/>
      <c r="I5" s="260"/>
      <c r="J5" s="260"/>
      <c r="K5" s="260"/>
      <c r="L5" s="262"/>
      <c r="M5" s="274"/>
      <c r="N5" s="275"/>
    </row>
    <row r="6" ht="23.1" customHeight="1" spans="1:14">
      <c r="A6" s="266" t="s">
        <v>92</v>
      </c>
      <c r="B6" s="266" t="s">
        <v>92</v>
      </c>
      <c r="C6" s="266" t="s">
        <v>92</v>
      </c>
      <c r="D6" s="266">
        <v>1</v>
      </c>
      <c r="E6" s="266">
        <v>2</v>
      </c>
      <c r="F6" s="266">
        <v>3</v>
      </c>
      <c r="G6" s="266">
        <v>4</v>
      </c>
      <c r="H6" s="266">
        <v>5</v>
      </c>
      <c r="I6" s="266">
        <v>6</v>
      </c>
      <c r="J6" s="266">
        <v>7</v>
      </c>
      <c r="K6" s="266">
        <v>8</v>
      </c>
      <c r="L6" s="266">
        <v>9</v>
      </c>
      <c r="M6" s="276">
        <v>10</v>
      </c>
      <c r="N6" s="277">
        <v>11</v>
      </c>
    </row>
    <row r="7" ht="23.25" customHeight="1" spans="1:14">
      <c r="A7" s="79"/>
      <c r="B7" s="84" t="s">
        <v>94</v>
      </c>
      <c r="C7" s="84"/>
      <c r="D7" s="79">
        <f>E7</f>
        <v>6744400</v>
      </c>
      <c r="E7" s="79">
        <f>F7</f>
        <v>6744400</v>
      </c>
      <c r="F7" s="79">
        <f>SUM(F8:F17)</f>
        <v>6744400</v>
      </c>
      <c r="G7" s="79"/>
      <c r="H7" s="79"/>
      <c r="I7" s="79"/>
      <c r="J7" s="79"/>
      <c r="K7" s="137"/>
      <c r="L7" s="137"/>
      <c r="M7" s="137"/>
      <c r="N7" s="138"/>
    </row>
    <row r="8" ht="23.25" customHeight="1" spans="1:14">
      <c r="A8" s="267">
        <v>2010399</v>
      </c>
      <c r="B8" s="84" t="s">
        <v>117</v>
      </c>
      <c r="C8" s="84" t="s">
        <v>160</v>
      </c>
      <c r="D8" s="79">
        <f t="shared" ref="D8:E17" si="0">E8</f>
        <v>100000</v>
      </c>
      <c r="E8" s="79">
        <f t="shared" si="0"/>
        <v>100000</v>
      </c>
      <c r="F8" s="84">
        <v>100000</v>
      </c>
      <c r="G8" s="84"/>
      <c r="H8" s="84"/>
      <c r="I8" s="84"/>
      <c r="J8" s="84"/>
      <c r="K8" s="84"/>
      <c r="L8" s="84"/>
      <c r="M8" s="84"/>
      <c r="N8" s="84"/>
    </row>
    <row r="9" ht="23.25" customHeight="1" spans="1:14">
      <c r="A9" s="267">
        <v>2010399</v>
      </c>
      <c r="B9" s="84" t="s">
        <v>117</v>
      </c>
      <c r="C9" s="84" t="s">
        <v>161</v>
      </c>
      <c r="D9" s="79">
        <f t="shared" si="0"/>
        <v>500000</v>
      </c>
      <c r="E9" s="79">
        <f t="shared" si="0"/>
        <v>500000</v>
      </c>
      <c r="F9" s="84">
        <v>500000</v>
      </c>
      <c r="G9" s="84"/>
      <c r="H9" s="84"/>
      <c r="I9" s="84"/>
      <c r="J9" s="84"/>
      <c r="K9" s="84"/>
      <c r="L9" s="84"/>
      <c r="M9" s="84"/>
      <c r="N9" s="84"/>
    </row>
    <row r="10" ht="23.25" customHeight="1" spans="1:14">
      <c r="A10" s="267">
        <v>2010399</v>
      </c>
      <c r="B10" s="84" t="s">
        <v>117</v>
      </c>
      <c r="C10" s="84" t="s">
        <v>162</v>
      </c>
      <c r="D10" s="79">
        <f t="shared" si="0"/>
        <v>100000</v>
      </c>
      <c r="E10" s="79">
        <f t="shared" si="0"/>
        <v>100000</v>
      </c>
      <c r="F10" s="84">
        <v>100000</v>
      </c>
      <c r="G10" s="84"/>
      <c r="H10" s="84"/>
      <c r="I10" s="84"/>
      <c r="J10" s="84"/>
      <c r="K10" s="84"/>
      <c r="L10" s="84"/>
      <c r="M10" s="84"/>
      <c r="N10" s="84"/>
    </row>
    <row r="11" ht="23.25" customHeight="1" spans="1:14">
      <c r="A11" s="87" t="s">
        <v>285</v>
      </c>
      <c r="B11" s="84" t="s">
        <v>119</v>
      </c>
      <c r="C11" s="84" t="s">
        <v>167</v>
      </c>
      <c r="D11" s="79">
        <f t="shared" si="0"/>
        <v>10000</v>
      </c>
      <c r="E11" s="79">
        <f t="shared" si="0"/>
        <v>10000</v>
      </c>
      <c r="F11" s="84">
        <v>10000</v>
      </c>
      <c r="G11" s="84"/>
      <c r="H11" s="84"/>
      <c r="I11" s="84"/>
      <c r="J11" s="84"/>
      <c r="K11" s="84"/>
      <c r="L11" s="84"/>
      <c r="M11" s="84"/>
      <c r="N11" s="84"/>
    </row>
    <row r="12" s="254" customFormat="1" ht="23.1" customHeight="1" spans="1:232">
      <c r="A12" s="87" t="s">
        <v>286</v>
      </c>
      <c r="B12" s="84" t="s">
        <v>121</v>
      </c>
      <c r="C12" s="84" t="s">
        <v>168</v>
      </c>
      <c r="D12" s="79">
        <f t="shared" si="0"/>
        <v>3300000</v>
      </c>
      <c r="E12" s="79">
        <f t="shared" si="0"/>
        <v>3300000</v>
      </c>
      <c r="F12" s="84">
        <v>3300000</v>
      </c>
      <c r="G12" s="84"/>
      <c r="H12" s="84"/>
      <c r="I12" s="84"/>
      <c r="J12" s="278"/>
      <c r="K12" s="84"/>
      <c r="L12" s="84"/>
      <c r="M12" s="84"/>
      <c r="N12" s="84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79"/>
      <c r="CX12" s="279"/>
      <c r="CY12" s="279"/>
      <c r="CZ12" s="279"/>
      <c r="DA12" s="279"/>
      <c r="DB12" s="279"/>
      <c r="DC12" s="279"/>
      <c r="DD12" s="279"/>
      <c r="DE12" s="279"/>
      <c r="DF12" s="279"/>
      <c r="DG12" s="279"/>
      <c r="DH12" s="279"/>
      <c r="DI12" s="279"/>
      <c r="DJ12" s="279"/>
      <c r="DK12" s="279"/>
      <c r="DL12" s="279"/>
      <c r="DM12" s="279"/>
      <c r="DN12" s="279"/>
      <c r="DO12" s="279"/>
      <c r="DP12" s="279"/>
      <c r="DQ12" s="279"/>
      <c r="DR12" s="279"/>
      <c r="DS12" s="279"/>
      <c r="DT12" s="279"/>
      <c r="DU12" s="279"/>
      <c r="DV12" s="279"/>
      <c r="DW12" s="279"/>
      <c r="DX12" s="279"/>
      <c r="DY12" s="279"/>
      <c r="DZ12" s="279"/>
      <c r="EA12" s="279"/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79"/>
      <c r="EV12" s="279"/>
      <c r="EW12" s="279"/>
      <c r="EX12" s="279"/>
      <c r="EY12" s="279"/>
      <c r="EZ12" s="279"/>
      <c r="FA12" s="279"/>
      <c r="FB12" s="279"/>
      <c r="FC12" s="279"/>
      <c r="FD12" s="279"/>
      <c r="FE12" s="279"/>
      <c r="FF12" s="279"/>
      <c r="FG12" s="279"/>
      <c r="FH12" s="279"/>
      <c r="FI12" s="279"/>
      <c r="FJ12" s="279"/>
      <c r="FK12" s="279"/>
      <c r="FL12" s="279"/>
      <c r="FM12" s="279"/>
      <c r="FN12" s="279"/>
      <c r="FO12" s="279"/>
      <c r="FP12" s="279"/>
      <c r="FQ12" s="279"/>
      <c r="FR12" s="279"/>
      <c r="FS12" s="279"/>
      <c r="FT12" s="279"/>
      <c r="FU12" s="279"/>
      <c r="FV12" s="279"/>
      <c r="FW12" s="279"/>
      <c r="FX12" s="279"/>
      <c r="FY12" s="279"/>
      <c r="FZ12" s="279"/>
      <c r="GA12" s="279"/>
      <c r="GB12" s="279"/>
      <c r="GC12" s="279"/>
      <c r="GD12" s="279"/>
      <c r="GE12" s="279"/>
      <c r="GF12" s="279"/>
      <c r="GG12" s="279"/>
      <c r="GH12" s="279"/>
      <c r="GI12" s="279"/>
      <c r="GJ12" s="279"/>
      <c r="GK12" s="279"/>
      <c r="GL12" s="279"/>
      <c r="GM12" s="279"/>
      <c r="GN12" s="279"/>
      <c r="GO12" s="279"/>
      <c r="GP12" s="279"/>
      <c r="GQ12" s="279"/>
      <c r="GR12" s="279"/>
      <c r="GS12" s="279"/>
      <c r="GT12" s="279"/>
      <c r="GU12" s="279"/>
      <c r="GV12" s="279"/>
      <c r="GW12" s="279"/>
      <c r="GX12" s="279"/>
      <c r="GY12" s="279"/>
      <c r="GZ12" s="279"/>
      <c r="HA12" s="279"/>
      <c r="HB12" s="279"/>
      <c r="HC12" s="279"/>
      <c r="HD12" s="279"/>
      <c r="HE12" s="279"/>
      <c r="HF12" s="279"/>
      <c r="HG12" s="279"/>
      <c r="HH12" s="279"/>
      <c r="HI12" s="279"/>
      <c r="HJ12" s="279"/>
      <c r="HK12" s="279"/>
      <c r="HL12" s="279"/>
      <c r="HM12" s="279"/>
      <c r="HN12" s="279"/>
      <c r="HO12" s="279"/>
      <c r="HP12" s="279"/>
      <c r="HQ12" s="279"/>
      <c r="HR12" s="279"/>
      <c r="HS12" s="279"/>
      <c r="HT12" s="279"/>
      <c r="HU12" s="279"/>
      <c r="HV12" s="279"/>
      <c r="HW12" s="279"/>
      <c r="HX12" s="279"/>
    </row>
    <row r="13" s="254" customFormat="1" ht="23.1" customHeight="1" spans="1:232">
      <c r="A13" s="87" t="s">
        <v>287</v>
      </c>
      <c r="B13" s="84" t="s">
        <v>124</v>
      </c>
      <c r="C13" s="84" t="s">
        <v>169</v>
      </c>
      <c r="D13" s="137">
        <f t="shared" si="0"/>
        <v>30000</v>
      </c>
      <c r="E13" s="137">
        <f t="shared" si="0"/>
        <v>30000</v>
      </c>
      <c r="F13" s="84">
        <v>30000</v>
      </c>
      <c r="G13" s="84"/>
      <c r="H13" s="84"/>
      <c r="I13" s="84"/>
      <c r="J13" s="280"/>
      <c r="K13" s="84"/>
      <c r="L13" s="84"/>
      <c r="M13" s="84"/>
      <c r="N13" s="84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  <c r="DQ13" s="279"/>
      <c r="DR13" s="279"/>
      <c r="DS13" s="279"/>
      <c r="DT13" s="279"/>
      <c r="DU13" s="279"/>
      <c r="DV13" s="279"/>
      <c r="DW13" s="279"/>
      <c r="DX13" s="279"/>
      <c r="DY13" s="279"/>
      <c r="DZ13" s="279"/>
      <c r="EA13" s="279"/>
      <c r="EB13" s="279"/>
      <c r="EC13" s="279"/>
      <c r="ED13" s="279"/>
      <c r="EE13" s="279"/>
      <c r="EF13" s="279"/>
      <c r="EG13" s="279"/>
      <c r="EH13" s="279"/>
      <c r="EI13" s="279"/>
      <c r="EJ13" s="279"/>
      <c r="EK13" s="279"/>
      <c r="EL13" s="279"/>
      <c r="EM13" s="279"/>
      <c r="EN13" s="279"/>
      <c r="EO13" s="279"/>
      <c r="EP13" s="279"/>
      <c r="EQ13" s="279"/>
      <c r="ER13" s="279"/>
      <c r="ES13" s="279"/>
      <c r="ET13" s="279"/>
      <c r="EU13" s="279"/>
      <c r="EV13" s="279"/>
      <c r="EW13" s="279"/>
      <c r="EX13" s="279"/>
      <c r="EY13" s="279"/>
      <c r="EZ13" s="279"/>
      <c r="FA13" s="279"/>
      <c r="FB13" s="279"/>
      <c r="FC13" s="279"/>
      <c r="FD13" s="279"/>
      <c r="FE13" s="279"/>
      <c r="FF13" s="279"/>
      <c r="FG13" s="279"/>
      <c r="FH13" s="279"/>
      <c r="FI13" s="279"/>
      <c r="FJ13" s="279"/>
      <c r="FK13" s="279"/>
      <c r="FL13" s="279"/>
      <c r="FM13" s="279"/>
      <c r="FN13" s="279"/>
      <c r="FO13" s="279"/>
      <c r="FP13" s="279"/>
      <c r="FQ13" s="279"/>
      <c r="FR13" s="279"/>
      <c r="FS13" s="279"/>
      <c r="FT13" s="279"/>
      <c r="FU13" s="279"/>
      <c r="FV13" s="279"/>
      <c r="FW13" s="279"/>
      <c r="FX13" s="279"/>
      <c r="FY13" s="279"/>
      <c r="FZ13" s="279"/>
      <c r="GA13" s="279"/>
      <c r="GB13" s="279"/>
      <c r="GC13" s="279"/>
      <c r="GD13" s="279"/>
      <c r="GE13" s="279"/>
      <c r="GF13" s="279"/>
      <c r="GG13" s="279"/>
      <c r="GH13" s="279"/>
      <c r="GI13" s="279"/>
      <c r="GJ13" s="279"/>
      <c r="GK13" s="279"/>
      <c r="GL13" s="279"/>
      <c r="GM13" s="279"/>
      <c r="GN13" s="279"/>
      <c r="GO13" s="279"/>
      <c r="GP13" s="279"/>
      <c r="GQ13" s="279"/>
      <c r="GR13" s="279"/>
      <c r="GS13" s="279"/>
      <c r="GT13" s="279"/>
      <c r="GU13" s="279"/>
      <c r="GV13" s="279"/>
      <c r="GW13" s="279"/>
      <c r="GX13" s="279"/>
      <c r="GY13" s="279"/>
      <c r="GZ13" s="279"/>
      <c r="HA13" s="279"/>
      <c r="HB13" s="279"/>
      <c r="HC13" s="279"/>
      <c r="HD13" s="279"/>
      <c r="HE13" s="279"/>
      <c r="HF13" s="279"/>
      <c r="HG13" s="279"/>
      <c r="HH13" s="279"/>
      <c r="HI13" s="279"/>
      <c r="HJ13" s="279"/>
      <c r="HK13" s="279"/>
      <c r="HL13" s="279"/>
      <c r="HM13" s="279"/>
      <c r="HN13" s="279"/>
      <c r="HO13" s="279"/>
      <c r="HP13" s="279"/>
      <c r="HQ13" s="279"/>
      <c r="HR13" s="279"/>
      <c r="HS13" s="279"/>
      <c r="HT13" s="279"/>
      <c r="HU13" s="279"/>
      <c r="HV13" s="279"/>
      <c r="HW13" s="279"/>
      <c r="HX13" s="279"/>
    </row>
    <row r="14" s="254" customFormat="1" ht="23.1" customHeight="1" spans="1:232">
      <c r="A14" s="87" t="s">
        <v>288</v>
      </c>
      <c r="B14" s="84" t="s">
        <v>117</v>
      </c>
      <c r="C14" s="84" t="s">
        <v>166</v>
      </c>
      <c r="D14" s="87" t="s">
        <v>289</v>
      </c>
      <c r="E14" s="84">
        <v>1014400</v>
      </c>
      <c r="F14" s="84">
        <v>1014400</v>
      </c>
      <c r="G14" s="84"/>
      <c r="H14" s="84"/>
      <c r="I14" s="84"/>
      <c r="J14" s="84"/>
      <c r="K14" s="84"/>
      <c r="L14" s="84"/>
      <c r="M14" s="84"/>
      <c r="N14" s="84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  <c r="DV14" s="279"/>
      <c r="DW14" s="279"/>
      <c r="DX14" s="279"/>
      <c r="DY14" s="279"/>
      <c r="DZ14" s="279"/>
      <c r="EA14" s="279"/>
      <c r="EB14" s="279"/>
      <c r="EC14" s="279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9"/>
      <c r="ER14" s="279"/>
      <c r="ES14" s="279"/>
      <c r="ET14" s="279"/>
      <c r="EU14" s="279"/>
      <c r="EV14" s="279"/>
      <c r="EW14" s="279"/>
      <c r="EX14" s="279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  <c r="FL14" s="279"/>
      <c r="FM14" s="279"/>
      <c r="FN14" s="279"/>
      <c r="FO14" s="279"/>
      <c r="FP14" s="279"/>
      <c r="FQ14" s="279"/>
      <c r="FR14" s="279"/>
      <c r="FS14" s="279"/>
      <c r="FT14" s="279"/>
      <c r="FU14" s="279"/>
      <c r="FV14" s="279"/>
      <c r="FW14" s="279"/>
      <c r="FX14" s="279"/>
      <c r="FY14" s="279"/>
      <c r="FZ14" s="279"/>
      <c r="GA14" s="279"/>
      <c r="GB14" s="279"/>
      <c r="GC14" s="279"/>
      <c r="GD14" s="279"/>
      <c r="GE14" s="279"/>
      <c r="GF14" s="279"/>
      <c r="GG14" s="279"/>
      <c r="GH14" s="279"/>
      <c r="GI14" s="279"/>
      <c r="GJ14" s="279"/>
      <c r="GK14" s="279"/>
      <c r="GL14" s="279"/>
      <c r="GM14" s="279"/>
      <c r="GN14" s="279"/>
      <c r="GO14" s="279"/>
      <c r="GP14" s="279"/>
      <c r="GQ14" s="279"/>
      <c r="GR14" s="279"/>
      <c r="GS14" s="279"/>
      <c r="GT14" s="279"/>
      <c r="GU14" s="279"/>
      <c r="GV14" s="279"/>
      <c r="GW14" s="279"/>
      <c r="GX14" s="279"/>
      <c r="GY14" s="279"/>
      <c r="GZ14" s="279"/>
      <c r="HA14" s="279"/>
      <c r="HB14" s="279"/>
      <c r="HC14" s="279"/>
      <c r="HD14" s="279"/>
      <c r="HE14" s="279"/>
      <c r="HF14" s="279"/>
      <c r="HG14" s="279"/>
      <c r="HH14" s="279"/>
      <c r="HI14" s="279"/>
      <c r="HJ14" s="279"/>
      <c r="HK14" s="279"/>
      <c r="HL14" s="279"/>
      <c r="HM14" s="279"/>
      <c r="HN14" s="279"/>
      <c r="HO14" s="279"/>
      <c r="HP14" s="279"/>
      <c r="HQ14" s="279"/>
      <c r="HR14" s="279"/>
      <c r="HS14" s="279"/>
      <c r="HT14" s="279"/>
      <c r="HU14" s="279"/>
      <c r="HV14" s="279"/>
      <c r="HW14" s="279"/>
      <c r="HX14" s="279"/>
    </row>
    <row r="15" s="254" customFormat="1" ht="23.1" customHeight="1" spans="1:232">
      <c r="A15" s="87" t="s">
        <v>290</v>
      </c>
      <c r="B15" s="84" t="s">
        <v>126</v>
      </c>
      <c r="C15" s="84" t="s">
        <v>170</v>
      </c>
      <c r="D15" s="137">
        <f t="shared" si="0"/>
        <v>30000</v>
      </c>
      <c r="E15" s="137">
        <f t="shared" si="0"/>
        <v>30000</v>
      </c>
      <c r="F15" s="84">
        <v>30000</v>
      </c>
      <c r="G15" s="84"/>
      <c r="H15" s="84"/>
      <c r="I15" s="84"/>
      <c r="J15" s="280"/>
      <c r="K15" s="84"/>
      <c r="L15" s="84"/>
      <c r="M15" s="84"/>
      <c r="N15" s="84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79"/>
      <c r="DN15" s="279"/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79"/>
      <c r="EM15" s="279"/>
      <c r="EN15" s="279"/>
      <c r="EO15" s="279"/>
      <c r="EP15" s="279"/>
      <c r="EQ15" s="279"/>
      <c r="ER15" s="279"/>
      <c r="ES15" s="279"/>
      <c r="ET15" s="279"/>
      <c r="EU15" s="279"/>
      <c r="EV15" s="279"/>
      <c r="EW15" s="279"/>
      <c r="EX15" s="279"/>
      <c r="EY15" s="279"/>
      <c r="EZ15" s="279"/>
      <c r="FA15" s="279"/>
      <c r="FB15" s="279"/>
      <c r="FC15" s="279"/>
      <c r="FD15" s="279"/>
      <c r="FE15" s="279"/>
      <c r="FF15" s="279"/>
      <c r="FG15" s="279"/>
      <c r="FH15" s="279"/>
      <c r="FI15" s="279"/>
      <c r="FJ15" s="279"/>
      <c r="FK15" s="279"/>
      <c r="FL15" s="279"/>
      <c r="FM15" s="279"/>
      <c r="FN15" s="279"/>
      <c r="FO15" s="279"/>
      <c r="FP15" s="279"/>
      <c r="FQ15" s="279"/>
      <c r="FR15" s="279"/>
      <c r="FS15" s="279"/>
      <c r="FT15" s="279"/>
      <c r="FU15" s="279"/>
      <c r="FV15" s="279"/>
      <c r="FW15" s="279"/>
      <c r="FX15" s="279"/>
      <c r="FY15" s="279"/>
      <c r="FZ15" s="279"/>
      <c r="GA15" s="279"/>
      <c r="GB15" s="279"/>
      <c r="GC15" s="279"/>
      <c r="GD15" s="279"/>
      <c r="GE15" s="279"/>
      <c r="GF15" s="279"/>
      <c r="GG15" s="279"/>
      <c r="GH15" s="279"/>
      <c r="GI15" s="279"/>
      <c r="GJ15" s="279"/>
      <c r="GK15" s="279"/>
      <c r="GL15" s="279"/>
      <c r="GM15" s="279"/>
      <c r="GN15" s="279"/>
      <c r="GO15" s="279"/>
      <c r="GP15" s="279"/>
      <c r="GQ15" s="279"/>
      <c r="GR15" s="279"/>
      <c r="GS15" s="279"/>
      <c r="GT15" s="279"/>
      <c r="GU15" s="279"/>
      <c r="GV15" s="279"/>
      <c r="GW15" s="279"/>
      <c r="GX15" s="279"/>
      <c r="GY15" s="279"/>
      <c r="GZ15" s="279"/>
      <c r="HA15" s="279"/>
      <c r="HB15" s="279"/>
      <c r="HC15" s="279"/>
      <c r="HD15" s="279"/>
      <c r="HE15" s="279"/>
      <c r="HF15" s="279"/>
      <c r="HG15" s="279"/>
      <c r="HH15" s="279"/>
      <c r="HI15" s="279"/>
      <c r="HJ15" s="279"/>
      <c r="HK15" s="279"/>
      <c r="HL15" s="279"/>
      <c r="HM15" s="279"/>
      <c r="HN15" s="279"/>
      <c r="HO15" s="279"/>
      <c r="HP15" s="279"/>
      <c r="HQ15" s="279"/>
      <c r="HR15" s="279"/>
      <c r="HS15" s="279"/>
      <c r="HT15" s="279"/>
      <c r="HU15" s="279"/>
      <c r="HV15" s="279"/>
      <c r="HW15" s="279"/>
      <c r="HX15" s="279"/>
    </row>
    <row r="16" s="254" customFormat="1" ht="23.1" customHeight="1" spans="1:232">
      <c r="A16" s="87" t="s">
        <v>291</v>
      </c>
      <c r="B16" s="84" t="s">
        <v>127</v>
      </c>
      <c r="C16" s="84" t="s">
        <v>171</v>
      </c>
      <c r="D16" s="137">
        <f t="shared" si="0"/>
        <v>1600000</v>
      </c>
      <c r="E16" s="137">
        <f t="shared" si="0"/>
        <v>1600000</v>
      </c>
      <c r="F16" s="84">
        <v>1600000</v>
      </c>
      <c r="G16" s="84"/>
      <c r="H16" s="84"/>
      <c r="I16" s="84"/>
      <c r="J16" s="280"/>
      <c r="K16" s="84"/>
      <c r="L16" s="84"/>
      <c r="M16" s="84"/>
      <c r="N16" s="84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  <c r="DQ16" s="279"/>
      <c r="DR16" s="279"/>
      <c r="DS16" s="279"/>
      <c r="DT16" s="279"/>
      <c r="DU16" s="279"/>
      <c r="DV16" s="279"/>
      <c r="DW16" s="279"/>
      <c r="DX16" s="279"/>
      <c r="DY16" s="279"/>
      <c r="DZ16" s="279"/>
      <c r="EA16" s="279"/>
      <c r="EB16" s="279"/>
      <c r="EC16" s="279"/>
      <c r="ED16" s="279"/>
      <c r="EE16" s="279"/>
      <c r="EF16" s="279"/>
      <c r="EG16" s="279"/>
      <c r="EH16" s="279"/>
      <c r="EI16" s="279"/>
      <c r="EJ16" s="279"/>
      <c r="EK16" s="279"/>
      <c r="EL16" s="279"/>
      <c r="EM16" s="279"/>
      <c r="EN16" s="279"/>
      <c r="EO16" s="279"/>
      <c r="EP16" s="279"/>
      <c r="EQ16" s="279"/>
      <c r="ER16" s="279"/>
      <c r="ES16" s="279"/>
      <c r="ET16" s="279"/>
      <c r="EU16" s="279"/>
      <c r="EV16" s="279"/>
      <c r="EW16" s="279"/>
      <c r="EX16" s="279"/>
      <c r="EY16" s="279"/>
      <c r="EZ16" s="279"/>
      <c r="FA16" s="279"/>
      <c r="FB16" s="279"/>
      <c r="FC16" s="279"/>
      <c r="FD16" s="279"/>
      <c r="FE16" s="279"/>
      <c r="FF16" s="279"/>
      <c r="FG16" s="279"/>
      <c r="FH16" s="279"/>
      <c r="FI16" s="279"/>
      <c r="FJ16" s="279"/>
      <c r="FK16" s="279"/>
      <c r="FL16" s="279"/>
      <c r="FM16" s="279"/>
      <c r="FN16" s="279"/>
      <c r="FO16" s="279"/>
      <c r="FP16" s="279"/>
      <c r="FQ16" s="279"/>
      <c r="FR16" s="279"/>
      <c r="FS16" s="279"/>
      <c r="FT16" s="279"/>
      <c r="FU16" s="279"/>
      <c r="FV16" s="279"/>
      <c r="FW16" s="279"/>
      <c r="FX16" s="279"/>
      <c r="FY16" s="279"/>
      <c r="FZ16" s="279"/>
      <c r="GA16" s="279"/>
      <c r="GB16" s="279"/>
      <c r="GC16" s="279"/>
      <c r="GD16" s="279"/>
      <c r="GE16" s="279"/>
      <c r="GF16" s="279"/>
      <c r="GG16" s="279"/>
      <c r="GH16" s="279"/>
      <c r="GI16" s="279"/>
      <c r="GJ16" s="279"/>
      <c r="GK16" s="279"/>
      <c r="GL16" s="279"/>
      <c r="GM16" s="279"/>
      <c r="GN16" s="279"/>
      <c r="GO16" s="279"/>
      <c r="GP16" s="279"/>
      <c r="GQ16" s="279"/>
      <c r="GR16" s="279"/>
      <c r="GS16" s="279"/>
      <c r="GT16" s="279"/>
      <c r="GU16" s="279"/>
      <c r="GV16" s="279"/>
      <c r="GW16" s="279"/>
      <c r="GX16" s="279"/>
      <c r="GY16" s="279"/>
      <c r="GZ16" s="279"/>
      <c r="HA16" s="279"/>
      <c r="HB16" s="279"/>
      <c r="HC16" s="279"/>
      <c r="HD16" s="279"/>
      <c r="HE16" s="279"/>
      <c r="HF16" s="279"/>
      <c r="HG16" s="279"/>
      <c r="HH16" s="279"/>
      <c r="HI16" s="279"/>
      <c r="HJ16" s="279"/>
      <c r="HK16" s="279"/>
      <c r="HL16" s="279"/>
      <c r="HM16" s="279"/>
      <c r="HN16" s="279"/>
      <c r="HO16" s="279"/>
      <c r="HP16" s="279"/>
      <c r="HQ16" s="279"/>
      <c r="HR16" s="279"/>
      <c r="HS16" s="279"/>
      <c r="HT16" s="279"/>
      <c r="HU16" s="279"/>
      <c r="HV16" s="279"/>
      <c r="HW16" s="279"/>
      <c r="HX16" s="279"/>
    </row>
    <row r="17" ht="19.5" customHeight="1" spans="1:14">
      <c r="A17" s="87" t="s">
        <v>292</v>
      </c>
      <c r="B17" s="84" t="s">
        <v>129</v>
      </c>
      <c r="C17" s="84" t="s">
        <v>172</v>
      </c>
      <c r="D17" s="137">
        <f t="shared" si="0"/>
        <v>60000</v>
      </c>
      <c r="E17" s="137">
        <f t="shared" si="0"/>
        <v>60000</v>
      </c>
      <c r="F17" s="84">
        <v>60000</v>
      </c>
      <c r="G17" s="84"/>
      <c r="H17" s="84"/>
      <c r="I17" s="84"/>
      <c r="J17" s="280"/>
      <c r="K17" s="84"/>
      <c r="L17" s="84"/>
      <c r="M17" s="84"/>
      <c r="N17" s="84"/>
    </row>
    <row r="18" ht="23.1" customHeight="1"/>
    <row r="19" ht="23.1" customHeight="1" spans="1:14">
      <c r="A19" s="268"/>
      <c r="B19" s="268"/>
      <c r="C19" s="268"/>
      <c r="D19" s="268"/>
      <c r="E19" s="268"/>
      <c r="F19" s="268"/>
      <c r="G19" s="268"/>
      <c r="H19" s="268"/>
      <c r="I19" s="281"/>
      <c r="J19" s="268"/>
      <c r="K19" s="268"/>
      <c r="L19" s="268"/>
      <c r="M19" s="268"/>
      <c r="N19" s="268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208" customWidth="1"/>
    <col min="4" max="4" width="9.625" style="208" customWidth="1"/>
    <col min="5" max="5" width="23.125" style="208" customWidth="1"/>
    <col min="6" max="6" width="8.875" style="208" customWidth="1"/>
    <col min="7" max="7" width="8.125" style="208" customWidth="1"/>
    <col min="8" max="10" width="7.125" style="208" customWidth="1"/>
    <col min="11" max="11" width="7.75" style="208" customWidth="1"/>
    <col min="12" max="19" width="7.125" style="208" customWidth="1"/>
    <col min="20" max="21" width="7.25" style="208" customWidth="1"/>
    <col min="22" max="16384" width="9" style="208"/>
  </cols>
  <sheetData>
    <row r="1" ht="24.75" customHeight="1" spans="1:22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33"/>
      <c r="R1" s="233"/>
      <c r="S1" s="240"/>
      <c r="T1" s="240"/>
      <c r="U1" s="209" t="s">
        <v>293</v>
      </c>
      <c r="V1"/>
    </row>
    <row r="2" ht="24.75" customHeight="1" spans="1:22">
      <c r="A2" s="210" t="s">
        <v>294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/>
    </row>
    <row r="3" ht="24.75" customHeight="1" spans="1:22">
      <c r="A3" s="211"/>
      <c r="B3" s="212"/>
      <c r="C3" s="213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41"/>
      <c r="R3" s="241"/>
      <c r="S3" s="242"/>
      <c r="T3" s="243" t="s">
        <v>77</v>
      </c>
      <c r="U3" s="243"/>
      <c r="V3" s="244"/>
    </row>
    <row r="4" ht="24.75" customHeight="1" spans="1:22">
      <c r="A4" s="214" t="s">
        <v>137</v>
      </c>
      <c r="B4" s="214"/>
      <c r="C4" s="215"/>
      <c r="D4" s="216" t="s">
        <v>78</v>
      </c>
      <c r="E4" s="216" t="s">
        <v>106</v>
      </c>
      <c r="F4" s="217" t="s">
        <v>138</v>
      </c>
      <c r="G4" s="218" t="s">
        <v>139</v>
      </c>
      <c r="H4" s="214"/>
      <c r="I4" s="214"/>
      <c r="J4" s="215"/>
      <c r="K4" s="219" t="s">
        <v>140</v>
      </c>
      <c r="L4" s="236"/>
      <c r="M4" s="236"/>
      <c r="N4" s="236"/>
      <c r="O4" s="236"/>
      <c r="P4" s="236"/>
      <c r="Q4" s="236"/>
      <c r="R4" s="245"/>
      <c r="S4" s="246" t="s">
        <v>141</v>
      </c>
      <c r="T4" s="247" t="s">
        <v>142</v>
      </c>
      <c r="U4" s="247" t="s">
        <v>143</v>
      </c>
      <c r="V4" s="244"/>
    </row>
    <row r="5" ht="24.75" customHeight="1" spans="1:22">
      <c r="A5" s="219" t="s">
        <v>108</v>
      </c>
      <c r="B5" s="216" t="s">
        <v>109</v>
      </c>
      <c r="C5" s="216" t="s">
        <v>110</v>
      </c>
      <c r="D5" s="216"/>
      <c r="E5" s="216"/>
      <c r="F5" s="217"/>
      <c r="G5" s="216" t="s">
        <v>80</v>
      </c>
      <c r="H5" s="216" t="s">
        <v>144</v>
      </c>
      <c r="I5" s="216" t="s">
        <v>145</v>
      </c>
      <c r="J5" s="217" t="s">
        <v>146</v>
      </c>
      <c r="K5" s="237" t="s">
        <v>80</v>
      </c>
      <c r="L5" s="75" t="s">
        <v>147</v>
      </c>
      <c r="M5" s="75" t="s">
        <v>148</v>
      </c>
      <c r="N5" s="75" t="s">
        <v>149</v>
      </c>
      <c r="O5" s="75" t="s">
        <v>150</v>
      </c>
      <c r="P5" s="75" t="s">
        <v>151</v>
      </c>
      <c r="Q5" s="75" t="s">
        <v>152</v>
      </c>
      <c r="R5" s="75" t="s">
        <v>153</v>
      </c>
      <c r="S5" s="248"/>
      <c r="T5" s="247"/>
      <c r="U5" s="247"/>
      <c r="V5" s="244"/>
    </row>
    <row r="6" ht="30.75" customHeight="1" spans="1:22">
      <c r="A6" s="219"/>
      <c r="B6" s="216"/>
      <c r="C6" s="216"/>
      <c r="D6" s="216"/>
      <c r="E6" s="217"/>
      <c r="F6" s="220" t="s">
        <v>107</v>
      </c>
      <c r="G6" s="216"/>
      <c r="H6" s="216"/>
      <c r="I6" s="216"/>
      <c r="J6" s="217"/>
      <c r="K6" s="238"/>
      <c r="L6" s="75"/>
      <c r="M6" s="75"/>
      <c r="N6" s="75"/>
      <c r="O6" s="75"/>
      <c r="P6" s="75"/>
      <c r="Q6" s="75"/>
      <c r="R6" s="75"/>
      <c r="S6" s="249"/>
      <c r="T6" s="247"/>
      <c r="U6" s="247"/>
      <c r="V6"/>
    </row>
    <row r="7" ht="24.75" customHeight="1" spans="1:22">
      <c r="A7" s="221" t="s">
        <v>92</v>
      </c>
      <c r="B7" s="221" t="s">
        <v>92</v>
      </c>
      <c r="C7" s="221" t="s">
        <v>92</v>
      </c>
      <c r="D7" s="221" t="s">
        <v>92</v>
      </c>
      <c r="E7" s="221" t="s">
        <v>92</v>
      </c>
      <c r="F7" s="222">
        <v>1</v>
      </c>
      <c r="G7" s="221">
        <v>2</v>
      </c>
      <c r="H7" s="221">
        <v>3</v>
      </c>
      <c r="I7" s="221">
        <v>4</v>
      </c>
      <c r="J7" s="221">
        <v>5</v>
      </c>
      <c r="K7" s="221">
        <v>6</v>
      </c>
      <c r="L7" s="221">
        <v>7</v>
      </c>
      <c r="M7" s="221">
        <v>8</v>
      </c>
      <c r="N7" s="221">
        <v>9</v>
      </c>
      <c r="O7" s="221">
        <v>10</v>
      </c>
      <c r="P7" s="221">
        <v>11</v>
      </c>
      <c r="Q7" s="221">
        <v>12</v>
      </c>
      <c r="R7" s="221">
        <v>13</v>
      </c>
      <c r="S7" s="221">
        <v>14</v>
      </c>
      <c r="T7" s="222">
        <v>15</v>
      </c>
      <c r="U7" s="222">
        <v>16</v>
      </c>
      <c r="V7"/>
    </row>
    <row r="8" s="207" customFormat="1" ht="24.75" customHeight="1" spans="1:22">
      <c r="A8" s="223"/>
      <c r="B8" s="223"/>
      <c r="C8" s="224"/>
      <c r="D8" s="225"/>
      <c r="E8" s="226"/>
      <c r="F8" s="227"/>
      <c r="G8" s="228" t="s">
        <v>295</v>
      </c>
      <c r="H8" s="229"/>
      <c r="I8" s="229"/>
      <c r="J8" s="229"/>
      <c r="K8" s="229"/>
      <c r="L8" s="229"/>
      <c r="M8" s="239"/>
      <c r="N8" s="229"/>
      <c r="O8" s="229"/>
      <c r="P8" s="229"/>
      <c r="Q8" s="229"/>
      <c r="R8" s="229"/>
      <c r="S8" s="250"/>
      <c r="T8" s="250"/>
      <c r="U8" s="251"/>
      <c r="V8" s="123"/>
    </row>
    <row r="9" ht="24.75" customHeight="1" spans="1:22">
      <c r="A9" s="230"/>
      <c r="B9" s="230"/>
      <c r="C9" s="230"/>
      <c r="D9" s="230"/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52"/>
      <c r="T9" s="252"/>
      <c r="U9" s="252"/>
      <c r="V9"/>
    </row>
    <row r="10" ht="18.95" customHeight="1" spans="1:22">
      <c r="A10" s="230"/>
      <c r="B10" s="230"/>
      <c r="C10" s="230"/>
      <c r="D10" s="230"/>
      <c r="E10" s="231"/>
      <c r="F10" s="232"/>
      <c r="G10" s="233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52"/>
      <c r="T10" s="252"/>
      <c r="U10" s="252"/>
      <c r="V10"/>
    </row>
    <row r="11" ht="18.95" customHeight="1" spans="1:22">
      <c r="A11" s="234"/>
      <c r="B11" s="230"/>
      <c r="C11" s="230"/>
      <c r="D11" s="230"/>
      <c r="E11" s="231"/>
      <c r="F11" s="232"/>
      <c r="G11" s="233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52"/>
      <c r="T11" s="252"/>
      <c r="U11" s="252"/>
      <c r="V11"/>
    </row>
    <row r="12" ht="18.95" customHeight="1" spans="1:22">
      <c r="A12" s="234"/>
      <c r="B12" s="230"/>
      <c r="C12" s="230"/>
      <c r="D12" s="230"/>
      <c r="E12" s="231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52"/>
      <c r="T12" s="252"/>
      <c r="U12" s="253"/>
      <c r="V12"/>
    </row>
    <row r="13" ht="18.95" customHeight="1" spans="1:22">
      <c r="A13" s="234"/>
      <c r="B13" s="234"/>
      <c r="C13" s="230"/>
      <c r="D13" s="230"/>
      <c r="E13" s="231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52"/>
      <c r="T13" s="252"/>
      <c r="U13" s="253"/>
      <c r="V13"/>
    </row>
    <row r="14" ht="18.95" customHeight="1" spans="1:22">
      <c r="A14" s="234"/>
      <c r="B14" s="234"/>
      <c r="C14" s="234"/>
      <c r="D14" s="230"/>
      <c r="E14" s="231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52"/>
      <c r="T14" s="252"/>
      <c r="U14" s="253"/>
      <c r="V14"/>
    </row>
    <row r="15" ht="18.95" customHeight="1" spans="1:22">
      <c r="A15" s="234"/>
      <c r="B15" s="234"/>
      <c r="C15" s="234"/>
      <c r="D15" s="230"/>
      <c r="E15" s="231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52"/>
      <c r="T15" s="253"/>
      <c r="U15" s="253"/>
      <c r="V15"/>
    </row>
    <row r="16" ht="18.95" customHeight="1" spans="1:22">
      <c r="A16" s="234"/>
      <c r="B16" s="234"/>
      <c r="C16" s="234"/>
      <c r="D16" s="234"/>
      <c r="E16" s="235"/>
      <c r="F16" s="232"/>
      <c r="G16" s="233"/>
      <c r="H16" s="233"/>
      <c r="I16" s="233"/>
      <c r="J16" s="233"/>
      <c r="K16" s="233"/>
      <c r="L16" s="233"/>
      <c r="M16" s="233"/>
      <c r="N16" s="233"/>
      <c r="O16" s="233"/>
      <c r="P16" s="232"/>
      <c r="Q16" s="232"/>
      <c r="R16" s="232"/>
      <c r="S16" s="253"/>
      <c r="T16" s="253"/>
      <c r="U16" s="253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topLeftCell="K1" workbookViewId="0">
      <selection activeCell="I44" sqref="I44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40" t="s">
        <v>296</v>
      </c>
    </row>
    <row r="2" ht="24.75" customHeight="1" spans="1:21">
      <c r="A2" s="125" t="s">
        <v>297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ht="19.5" customHeight="1" spans="1:2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41" t="s">
        <v>77</v>
      </c>
      <c r="U3" s="141"/>
    </row>
    <row r="4" ht="27.75" customHeight="1" spans="1:21">
      <c r="A4" s="126" t="s">
        <v>137</v>
      </c>
      <c r="B4" s="127"/>
      <c r="C4" s="128"/>
      <c r="D4" s="129" t="s">
        <v>176</v>
      </c>
      <c r="E4" s="129" t="s">
        <v>177</v>
      </c>
      <c r="F4" s="129" t="s">
        <v>107</v>
      </c>
      <c r="G4" s="130" t="s">
        <v>178</v>
      </c>
      <c r="H4" s="130" t="s">
        <v>179</v>
      </c>
      <c r="I4" s="130" t="s">
        <v>180</v>
      </c>
      <c r="J4" s="130" t="s">
        <v>181</v>
      </c>
      <c r="K4" s="130" t="s">
        <v>182</v>
      </c>
      <c r="L4" s="130" t="s">
        <v>183</v>
      </c>
      <c r="M4" s="130" t="s">
        <v>148</v>
      </c>
      <c r="N4" s="130" t="s">
        <v>184</v>
      </c>
      <c r="O4" s="130" t="s">
        <v>146</v>
      </c>
      <c r="P4" s="130" t="s">
        <v>150</v>
      </c>
      <c r="Q4" s="130" t="s">
        <v>149</v>
      </c>
      <c r="R4" s="130" t="s">
        <v>185</v>
      </c>
      <c r="S4" s="130" t="s">
        <v>186</v>
      </c>
      <c r="T4" s="130" t="s">
        <v>187</v>
      </c>
      <c r="U4" s="130" t="s">
        <v>153</v>
      </c>
    </row>
    <row r="5" ht="13.5" customHeight="1" spans="1:21">
      <c r="A5" s="129" t="s">
        <v>108</v>
      </c>
      <c r="B5" s="129" t="s">
        <v>109</v>
      </c>
      <c r="C5" s="129" t="s">
        <v>110</v>
      </c>
      <c r="D5" s="131"/>
      <c r="E5" s="131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</row>
    <row r="6" ht="18" customHeight="1" spans="1:21">
      <c r="A6" s="132"/>
      <c r="B6" s="132"/>
      <c r="C6" s="132"/>
      <c r="D6" s="132"/>
      <c r="E6" s="132"/>
      <c r="F6" s="132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</row>
    <row r="7" s="123" customFormat="1" ht="29.25" customHeight="1" spans="1:21">
      <c r="A7" s="162"/>
      <c r="B7" s="162"/>
      <c r="C7" s="162"/>
      <c r="D7" s="162"/>
      <c r="E7" s="163"/>
      <c r="F7" s="206" t="s">
        <v>295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66" customWidth="1"/>
    <col min="4" max="4" width="9.625" style="166" customWidth="1"/>
    <col min="5" max="5" width="22.5" style="166" customWidth="1"/>
    <col min="6" max="7" width="8.5" style="166" customWidth="1"/>
    <col min="8" max="10" width="7.25" style="166" customWidth="1"/>
    <col min="11" max="11" width="8.5" style="166" customWidth="1"/>
    <col min="12" max="19" width="7.25" style="166" customWidth="1"/>
    <col min="20" max="21" width="7.75" style="166" customWidth="1"/>
    <col min="22" max="16384" width="9" style="166"/>
  </cols>
  <sheetData>
    <row r="1" ht="24.75" customHeight="1" spans="1:2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90"/>
      <c r="R1" s="190"/>
      <c r="S1" s="194"/>
      <c r="T1" s="194"/>
      <c r="U1" s="167" t="s">
        <v>298</v>
      </c>
      <c r="V1"/>
    </row>
    <row r="2" ht="24.75" customHeight="1" spans="1:22">
      <c r="A2" s="168" t="s">
        <v>299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/>
    </row>
    <row r="3" ht="24.75" customHeight="1" spans="1:22">
      <c r="A3" s="169"/>
      <c r="B3" s="170"/>
      <c r="C3" s="171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95"/>
      <c r="R3" s="195"/>
      <c r="S3" s="196"/>
      <c r="T3" s="197" t="s">
        <v>77</v>
      </c>
      <c r="U3" s="197"/>
      <c r="V3" s="198"/>
    </row>
    <row r="4" ht="24.75" customHeight="1" spans="1:22">
      <c r="A4" s="172" t="s">
        <v>137</v>
      </c>
      <c r="B4" s="172"/>
      <c r="C4" s="172"/>
      <c r="D4" s="173" t="s">
        <v>78</v>
      </c>
      <c r="E4" s="174" t="s">
        <v>106</v>
      </c>
      <c r="F4" s="174" t="s">
        <v>138</v>
      </c>
      <c r="G4" s="172" t="s">
        <v>139</v>
      </c>
      <c r="H4" s="172"/>
      <c r="I4" s="172"/>
      <c r="J4" s="174"/>
      <c r="K4" s="174" t="s">
        <v>140</v>
      </c>
      <c r="L4" s="173"/>
      <c r="M4" s="173"/>
      <c r="N4" s="173"/>
      <c r="O4" s="173"/>
      <c r="P4" s="173"/>
      <c r="Q4" s="173"/>
      <c r="R4" s="199"/>
      <c r="S4" s="200" t="s">
        <v>141</v>
      </c>
      <c r="T4" s="201" t="s">
        <v>142</v>
      </c>
      <c r="U4" s="201" t="s">
        <v>143</v>
      </c>
      <c r="V4" s="198"/>
    </row>
    <row r="5" ht="24.75" customHeight="1" spans="1:22">
      <c r="A5" s="175" t="s">
        <v>108</v>
      </c>
      <c r="B5" s="175" t="s">
        <v>109</v>
      </c>
      <c r="C5" s="175" t="s">
        <v>110</v>
      </c>
      <c r="D5" s="174"/>
      <c r="E5" s="174"/>
      <c r="F5" s="172"/>
      <c r="G5" s="175" t="s">
        <v>80</v>
      </c>
      <c r="H5" s="175" t="s">
        <v>144</v>
      </c>
      <c r="I5" s="175" t="s">
        <v>145</v>
      </c>
      <c r="J5" s="192" t="s">
        <v>146</v>
      </c>
      <c r="K5" s="193" t="s">
        <v>80</v>
      </c>
      <c r="L5" s="75" t="s">
        <v>147</v>
      </c>
      <c r="M5" s="75" t="s">
        <v>148</v>
      </c>
      <c r="N5" s="75" t="s">
        <v>149</v>
      </c>
      <c r="O5" s="75" t="s">
        <v>150</v>
      </c>
      <c r="P5" s="75" t="s">
        <v>151</v>
      </c>
      <c r="Q5" s="75" t="s">
        <v>152</v>
      </c>
      <c r="R5" s="75" t="s">
        <v>153</v>
      </c>
      <c r="S5" s="201"/>
      <c r="T5" s="201"/>
      <c r="U5" s="201"/>
      <c r="V5" s="198"/>
    </row>
    <row r="6" ht="30.75" customHeight="1" spans="1:22">
      <c r="A6" s="174"/>
      <c r="B6" s="174"/>
      <c r="C6" s="174"/>
      <c r="D6" s="174"/>
      <c r="E6" s="172"/>
      <c r="F6" s="176" t="s">
        <v>107</v>
      </c>
      <c r="G6" s="174"/>
      <c r="H6" s="174"/>
      <c r="I6" s="174"/>
      <c r="J6" s="172"/>
      <c r="K6" s="173"/>
      <c r="L6" s="75"/>
      <c r="M6" s="75"/>
      <c r="N6" s="75"/>
      <c r="O6" s="75"/>
      <c r="P6" s="75"/>
      <c r="Q6" s="75"/>
      <c r="R6" s="75"/>
      <c r="S6" s="201"/>
      <c r="T6" s="201"/>
      <c r="U6" s="201"/>
      <c r="V6"/>
    </row>
    <row r="7" ht="24.75" customHeight="1" spans="1:22">
      <c r="A7" s="177" t="s">
        <v>92</v>
      </c>
      <c r="B7" s="177" t="s">
        <v>92</v>
      </c>
      <c r="C7" s="177" t="s">
        <v>92</v>
      </c>
      <c r="D7" s="177" t="s">
        <v>92</v>
      </c>
      <c r="E7" s="177" t="s">
        <v>92</v>
      </c>
      <c r="F7" s="178">
        <v>1</v>
      </c>
      <c r="G7" s="177">
        <v>2</v>
      </c>
      <c r="H7" s="177">
        <v>3</v>
      </c>
      <c r="I7" s="177">
        <v>4</v>
      </c>
      <c r="J7" s="177">
        <v>5</v>
      </c>
      <c r="K7" s="177">
        <v>6</v>
      </c>
      <c r="L7" s="177">
        <v>7</v>
      </c>
      <c r="M7" s="177">
        <v>8</v>
      </c>
      <c r="N7" s="177">
        <v>9</v>
      </c>
      <c r="O7" s="177">
        <v>10</v>
      </c>
      <c r="P7" s="177">
        <v>11</v>
      </c>
      <c r="Q7" s="177">
        <v>12</v>
      </c>
      <c r="R7" s="177">
        <v>13</v>
      </c>
      <c r="S7" s="177">
        <v>14</v>
      </c>
      <c r="T7" s="178">
        <v>15</v>
      </c>
      <c r="U7" s="178">
        <v>16</v>
      </c>
      <c r="V7"/>
    </row>
    <row r="8" s="165" customFormat="1" ht="24.75" customHeight="1" spans="1:22">
      <c r="A8" s="179"/>
      <c r="B8" s="179"/>
      <c r="C8" s="180"/>
      <c r="D8" s="181"/>
      <c r="E8" s="182"/>
      <c r="F8" s="183" t="s">
        <v>295</v>
      </c>
      <c r="G8" s="184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202"/>
      <c r="T8" s="202"/>
      <c r="U8" s="203"/>
      <c r="V8" s="123"/>
    </row>
    <row r="9" ht="27" customHeight="1" spans="1:22">
      <c r="A9" s="186"/>
      <c r="B9" s="186"/>
      <c r="C9" s="186"/>
      <c r="D9" s="186"/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204"/>
      <c r="T9" s="204"/>
      <c r="U9" s="204"/>
      <c r="V9"/>
    </row>
    <row r="10" ht="18.95" customHeight="1" spans="1:22">
      <c r="A10" s="186"/>
      <c r="B10" s="186"/>
      <c r="C10" s="186"/>
      <c r="D10" s="186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204"/>
      <c r="T10" s="204"/>
      <c r="U10" s="204"/>
      <c r="V10"/>
    </row>
    <row r="11" ht="18.95" customHeight="1" spans="1:22">
      <c r="A11" s="186"/>
      <c r="B11" s="186"/>
      <c r="C11" s="186"/>
      <c r="D11" s="186"/>
      <c r="E11" s="187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204"/>
      <c r="T11" s="204"/>
      <c r="U11" s="204"/>
      <c r="V11"/>
    </row>
    <row r="12" ht="18.95" customHeight="1" spans="1:22">
      <c r="A12" s="186"/>
      <c r="B12" s="186"/>
      <c r="C12" s="186"/>
      <c r="D12" s="186"/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204"/>
      <c r="T12" s="204"/>
      <c r="U12" s="204"/>
      <c r="V12"/>
    </row>
    <row r="13" ht="18.95" customHeight="1" spans="1:22">
      <c r="A13" s="186"/>
      <c r="B13" s="186"/>
      <c r="C13" s="186"/>
      <c r="D13" s="186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204"/>
      <c r="T13" s="204"/>
      <c r="U13" s="205"/>
      <c r="V13"/>
    </row>
    <row r="14" ht="18.95" customHeight="1" spans="1:22">
      <c r="A14" s="189"/>
      <c r="B14" s="189"/>
      <c r="C14" s="189"/>
      <c r="D14" s="186"/>
      <c r="E14" s="187"/>
      <c r="F14" s="188"/>
      <c r="G14" s="190"/>
      <c r="H14" s="188"/>
      <c r="I14" s="188"/>
      <c r="J14" s="188"/>
      <c r="K14" s="190"/>
      <c r="L14" s="188"/>
      <c r="M14" s="188"/>
      <c r="N14" s="188"/>
      <c r="O14" s="188"/>
      <c r="P14" s="188"/>
      <c r="Q14" s="188"/>
      <c r="R14" s="188"/>
      <c r="S14" s="204"/>
      <c r="T14" s="204"/>
      <c r="U14" s="205"/>
      <c r="V14"/>
    </row>
    <row r="15" ht="18.95" customHeight="1" spans="1:22">
      <c r="A15" s="189"/>
      <c r="B15" s="189"/>
      <c r="C15" s="189"/>
      <c r="D15" s="189"/>
      <c r="E15" s="191"/>
      <c r="F15" s="188"/>
      <c r="G15" s="190"/>
      <c r="H15" s="190"/>
      <c r="I15" s="190"/>
      <c r="J15" s="190"/>
      <c r="K15" s="190"/>
      <c r="L15" s="190"/>
      <c r="M15" s="188"/>
      <c r="N15" s="188"/>
      <c r="O15" s="188"/>
      <c r="P15" s="188"/>
      <c r="Q15" s="188"/>
      <c r="R15" s="188"/>
      <c r="S15" s="204"/>
      <c r="T15" s="205"/>
      <c r="U15" s="205"/>
      <c r="V15"/>
    </row>
    <row r="16" ht="18.95" customHeight="1" spans="1:22">
      <c r="A16" s="189"/>
      <c r="B16" s="189"/>
      <c r="C16" s="189"/>
      <c r="D16" s="189"/>
      <c r="E16" s="191"/>
      <c r="F16" s="188"/>
      <c r="G16" s="190"/>
      <c r="H16" s="190"/>
      <c r="I16" s="190"/>
      <c r="J16" s="190"/>
      <c r="K16" s="190"/>
      <c r="L16" s="190"/>
      <c r="M16" s="188"/>
      <c r="N16" s="188"/>
      <c r="O16" s="188"/>
      <c r="P16" s="188"/>
      <c r="Q16" s="188"/>
      <c r="R16" s="188"/>
      <c r="S16" s="205"/>
      <c r="T16" s="205"/>
      <c r="U16" s="205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65"/>
      <c r="M17" s="165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40" t="s">
        <v>300</v>
      </c>
    </row>
    <row r="2" ht="24.75" customHeight="1" spans="1:21">
      <c r="A2" s="125" t="s">
        <v>301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ht="19.5" customHeight="1" spans="1:2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41" t="s">
        <v>77</v>
      </c>
      <c r="U3" s="141"/>
    </row>
    <row r="4" ht="27.75" customHeight="1" spans="1:21">
      <c r="A4" s="126" t="s">
        <v>137</v>
      </c>
      <c r="B4" s="127"/>
      <c r="C4" s="128"/>
      <c r="D4" s="129" t="s">
        <v>176</v>
      </c>
      <c r="E4" s="129" t="s">
        <v>177</v>
      </c>
      <c r="F4" s="129" t="s">
        <v>107</v>
      </c>
      <c r="G4" s="130" t="s">
        <v>178</v>
      </c>
      <c r="H4" s="130" t="s">
        <v>179</v>
      </c>
      <c r="I4" s="130" t="s">
        <v>180</v>
      </c>
      <c r="J4" s="130" t="s">
        <v>181</v>
      </c>
      <c r="K4" s="130" t="s">
        <v>182</v>
      </c>
      <c r="L4" s="130" t="s">
        <v>183</v>
      </c>
      <c r="M4" s="130" t="s">
        <v>148</v>
      </c>
      <c r="N4" s="130" t="s">
        <v>184</v>
      </c>
      <c r="O4" s="130" t="s">
        <v>146</v>
      </c>
      <c r="P4" s="130" t="s">
        <v>150</v>
      </c>
      <c r="Q4" s="130" t="s">
        <v>149</v>
      </c>
      <c r="R4" s="130" t="s">
        <v>185</v>
      </c>
      <c r="S4" s="130" t="s">
        <v>186</v>
      </c>
      <c r="T4" s="130" t="s">
        <v>187</v>
      </c>
      <c r="U4" s="130" t="s">
        <v>153</v>
      </c>
    </row>
    <row r="5" ht="13.5" customHeight="1" spans="1:21">
      <c r="A5" s="129" t="s">
        <v>108</v>
      </c>
      <c r="B5" s="129" t="s">
        <v>109</v>
      </c>
      <c r="C5" s="129" t="s">
        <v>110</v>
      </c>
      <c r="D5" s="131"/>
      <c r="E5" s="131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</row>
    <row r="6" ht="18" customHeight="1" spans="1:21">
      <c r="A6" s="132"/>
      <c r="B6" s="132"/>
      <c r="C6" s="132"/>
      <c r="D6" s="132"/>
      <c r="E6" s="132"/>
      <c r="F6" s="132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</row>
    <row r="7" s="123" customFormat="1" ht="29.25" customHeight="1" spans="1:21">
      <c r="A7" s="162"/>
      <c r="B7" s="162"/>
      <c r="C7" s="162"/>
      <c r="D7" s="162"/>
      <c r="E7" s="163"/>
      <c r="F7" s="164" t="s">
        <v>295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59"/>
  <sheetViews>
    <sheetView showGridLines="0" showZeros="0" topLeftCell="I1" workbookViewId="0">
      <selection activeCell="U3" sqref="U3:V3"/>
    </sheetView>
  </sheetViews>
  <sheetFormatPr defaultColWidth="6.875" defaultRowHeight="12.75" customHeight="1"/>
  <cols>
    <col min="1" max="2" width="3.625" style="143" customWidth="1"/>
    <col min="3" max="3" width="8.875" style="143" customWidth="1"/>
    <col min="4" max="4" width="10.25" style="143" customWidth="1"/>
    <col min="5" max="5" width="22.625" style="143" customWidth="1"/>
    <col min="6" max="6" width="9.375" style="143" customWidth="1"/>
    <col min="7" max="7" width="8.625" style="143" customWidth="1"/>
    <col min="8" max="10" width="7.5" style="143" customWidth="1"/>
    <col min="11" max="11" width="8.375" style="143" customWidth="1"/>
    <col min="12" max="21" width="7.5" style="143" customWidth="1"/>
    <col min="22" max="41" width="6.875" style="143" customWidth="1"/>
    <col min="42" max="42" width="6.625" style="143" customWidth="1"/>
    <col min="43" max="253" width="6.875" style="143" customWidth="1"/>
    <col min="254" max="255" width="6.875" style="144" customWidth="1"/>
    <col min="256" max="16384" width="6.875" style="144"/>
  </cols>
  <sheetData>
    <row r="1" ht="27" customHeight="1" spans="22:38">
      <c r="V1" s="155" t="s">
        <v>302</v>
      </c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ht="33" customHeight="1" spans="1:38">
      <c r="A2" s="145" t="s">
        <v>303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</row>
    <row r="3" ht="18.75" customHeight="1" spans="1:38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56"/>
      <c r="U3" s="157" t="s">
        <v>77</v>
      </c>
      <c r="V3" s="156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</row>
    <row r="4" s="142" customFormat="1" ht="23.25" customHeight="1" spans="1:22">
      <c r="A4" s="147" t="s">
        <v>137</v>
      </c>
      <c r="B4" s="147"/>
      <c r="C4" s="147"/>
      <c r="D4" s="148" t="s">
        <v>78</v>
      </c>
      <c r="E4" s="149" t="s">
        <v>106</v>
      </c>
      <c r="F4" s="148" t="s">
        <v>138</v>
      </c>
      <c r="G4" s="150" t="s">
        <v>139</v>
      </c>
      <c r="H4" s="150"/>
      <c r="I4" s="150"/>
      <c r="J4" s="150"/>
      <c r="K4" s="150" t="s">
        <v>140</v>
      </c>
      <c r="L4" s="150"/>
      <c r="M4" s="150"/>
      <c r="N4" s="150"/>
      <c r="O4" s="150"/>
      <c r="P4" s="150"/>
      <c r="Q4" s="150"/>
      <c r="R4" s="150"/>
      <c r="S4" s="151" t="s">
        <v>304</v>
      </c>
      <c r="T4" s="151"/>
      <c r="U4" s="151"/>
      <c r="V4" s="151"/>
    </row>
    <row r="5" s="142" customFormat="1" ht="23.25" customHeight="1" spans="1:22">
      <c r="A5" s="151" t="s">
        <v>108</v>
      </c>
      <c r="B5" s="148" t="s">
        <v>109</v>
      </c>
      <c r="C5" s="148" t="s">
        <v>110</v>
      </c>
      <c r="D5" s="148"/>
      <c r="E5" s="149"/>
      <c r="F5" s="148"/>
      <c r="G5" s="148" t="s">
        <v>80</v>
      </c>
      <c r="H5" s="148" t="s">
        <v>144</v>
      </c>
      <c r="I5" s="148" t="s">
        <v>145</v>
      </c>
      <c r="J5" s="148" t="s">
        <v>146</v>
      </c>
      <c r="K5" s="148" t="s">
        <v>80</v>
      </c>
      <c r="L5" s="148" t="s">
        <v>147</v>
      </c>
      <c r="M5" s="148" t="s">
        <v>148</v>
      </c>
      <c r="N5" s="148" t="s">
        <v>149</v>
      </c>
      <c r="O5" s="148" t="s">
        <v>150</v>
      </c>
      <c r="P5" s="148" t="s">
        <v>151</v>
      </c>
      <c r="Q5" s="148" t="s">
        <v>152</v>
      </c>
      <c r="R5" s="148" t="s">
        <v>153</v>
      </c>
      <c r="S5" s="151" t="s">
        <v>80</v>
      </c>
      <c r="T5" s="151" t="s">
        <v>305</v>
      </c>
      <c r="U5" s="151" t="s">
        <v>306</v>
      </c>
      <c r="V5" s="151" t="s">
        <v>307</v>
      </c>
    </row>
    <row r="6" ht="31.5" customHeight="1" spans="1:253">
      <c r="A6" s="151"/>
      <c r="B6" s="148"/>
      <c r="C6" s="148"/>
      <c r="D6" s="148"/>
      <c r="E6" s="149"/>
      <c r="F6" s="152" t="s">
        <v>107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51"/>
      <c r="T6" s="151"/>
      <c r="U6" s="151"/>
      <c r="V6" s="151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44"/>
      <c r="IR6" s="144"/>
      <c r="IS6" s="144"/>
    </row>
    <row r="7" ht="23.25" customHeight="1" spans="1:253">
      <c r="A7" s="152" t="s">
        <v>92</v>
      </c>
      <c r="B7" s="152" t="s">
        <v>92</v>
      </c>
      <c r="C7" s="152" t="s">
        <v>92</v>
      </c>
      <c r="D7" s="152" t="s">
        <v>92</v>
      </c>
      <c r="E7" s="152" t="s">
        <v>92</v>
      </c>
      <c r="F7" s="152">
        <v>1</v>
      </c>
      <c r="G7" s="152">
        <v>2</v>
      </c>
      <c r="H7" s="152">
        <v>3</v>
      </c>
      <c r="I7" s="154">
        <v>4</v>
      </c>
      <c r="J7" s="154">
        <v>5</v>
      </c>
      <c r="K7" s="152">
        <v>6</v>
      </c>
      <c r="L7" s="152">
        <v>7</v>
      </c>
      <c r="M7" s="152">
        <v>8</v>
      </c>
      <c r="N7" s="154">
        <v>9</v>
      </c>
      <c r="O7" s="154">
        <v>10</v>
      </c>
      <c r="P7" s="152">
        <v>11</v>
      </c>
      <c r="Q7" s="152">
        <v>12</v>
      </c>
      <c r="R7" s="152">
        <v>13</v>
      </c>
      <c r="S7" s="152">
        <v>14</v>
      </c>
      <c r="T7" s="152">
        <v>15</v>
      </c>
      <c r="U7" s="152">
        <v>16</v>
      </c>
      <c r="V7" s="152">
        <v>17</v>
      </c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44"/>
      <c r="IR7" s="144"/>
      <c r="IS7" s="144"/>
    </row>
    <row r="8" s="64" customFormat="1" ht="23.25" customHeight="1" spans="1:244">
      <c r="A8" s="79"/>
      <c r="B8" s="79"/>
      <c r="C8" s="79"/>
      <c r="D8" s="79" t="s">
        <v>80</v>
      </c>
      <c r="E8" s="153">
        <f>F8+J8+R8</f>
        <v>21096718.52</v>
      </c>
      <c r="F8" s="79">
        <f>SUM(G8:I8)</f>
        <v>14352318.52</v>
      </c>
      <c r="G8" s="79">
        <f>G31+G9+G38+G46+G53</f>
        <v>8672930.4</v>
      </c>
      <c r="H8" s="79">
        <f>H31+H9+H38+H46+H53</f>
        <v>2680600</v>
      </c>
      <c r="I8" s="137">
        <f>I31+I9+I38+I46+I53</f>
        <v>2998788.12</v>
      </c>
      <c r="J8" s="137">
        <f>J9</f>
        <v>6744400</v>
      </c>
      <c r="K8" s="137">
        <f t="shared" ref="K8:P8" si="0">K31+K9+K38+K46+K53</f>
        <v>4130000</v>
      </c>
      <c r="L8" s="137">
        <f t="shared" si="0"/>
        <v>0</v>
      </c>
      <c r="M8" s="137">
        <f t="shared" si="0"/>
        <v>0</v>
      </c>
      <c r="N8" s="137">
        <f t="shared" si="0"/>
        <v>0</v>
      </c>
      <c r="O8" s="137">
        <f t="shared" si="0"/>
        <v>0</v>
      </c>
      <c r="P8" s="137">
        <f t="shared" si="0"/>
        <v>1600000</v>
      </c>
      <c r="Q8" s="134"/>
      <c r="R8" s="134">
        <f>R9</f>
        <v>0</v>
      </c>
      <c r="S8" s="159"/>
      <c r="T8" s="159"/>
      <c r="U8" s="159"/>
      <c r="V8" s="159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="65" customFormat="1" ht="23.25" customHeight="1" spans="1:244">
      <c r="A9" s="79"/>
      <c r="B9" s="79"/>
      <c r="C9" s="79">
        <v>603001</v>
      </c>
      <c r="D9" s="84" t="s">
        <v>94</v>
      </c>
      <c r="E9" s="153">
        <f t="shared" ref="E9:E59" si="1">SUM(F9+J9)</f>
        <v>19145304.15</v>
      </c>
      <c r="F9" s="79">
        <f>SUM(F10:F30)</f>
        <v>12400904.15</v>
      </c>
      <c r="G9" s="79">
        <f t="shared" ref="G9:O9" si="2">SUM(G10:G30)</f>
        <v>7706516.03</v>
      </c>
      <c r="H9" s="79">
        <f t="shared" si="2"/>
        <v>1901600</v>
      </c>
      <c r="I9" s="137">
        <f t="shared" si="2"/>
        <v>2792788.12</v>
      </c>
      <c r="J9" s="137">
        <f t="shared" si="2"/>
        <v>6744400</v>
      </c>
      <c r="K9" s="137">
        <f t="shared" si="2"/>
        <v>4130000</v>
      </c>
      <c r="L9" s="137">
        <f t="shared" si="2"/>
        <v>0</v>
      </c>
      <c r="M9" s="137">
        <f t="shared" si="2"/>
        <v>0</v>
      </c>
      <c r="N9" s="137">
        <f t="shared" si="2"/>
        <v>0</v>
      </c>
      <c r="O9" s="137">
        <f t="shared" si="2"/>
        <v>0</v>
      </c>
      <c r="P9" s="138">
        <v>1600000</v>
      </c>
      <c r="Q9" s="134"/>
      <c r="R9" s="134">
        <f>SUM(R10:R24)</f>
        <v>0</v>
      </c>
      <c r="S9" s="160"/>
      <c r="T9" s="160"/>
      <c r="U9" s="160"/>
      <c r="V9" s="160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</row>
    <row r="10" s="65" customFormat="1" ht="23.25" customHeight="1" spans="1:244">
      <c r="A10" s="87" t="s">
        <v>111</v>
      </c>
      <c r="B10" s="87" t="s">
        <v>112</v>
      </c>
      <c r="C10" s="87" t="s">
        <v>114</v>
      </c>
      <c r="D10" s="84" t="s">
        <v>115</v>
      </c>
      <c r="E10" s="153">
        <f t="shared" si="1"/>
        <v>2046225.93</v>
      </c>
      <c r="F10" s="84">
        <v>2046225.93</v>
      </c>
      <c r="G10" s="84">
        <v>2046225.93</v>
      </c>
      <c r="H10" s="84"/>
      <c r="I10" s="84"/>
      <c r="J10" s="84"/>
      <c r="K10" s="84"/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161"/>
      <c r="R10" s="161"/>
      <c r="S10" s="160"/>
      <c r="T10" s="160"/>
      <c r="U10" s="160"/>
      <c r="V10" s="160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</row>
    <row r="11" s="65" customFormat="1" ht="23.25" customHeight="1" spans="1:244">
      <c r="A11" s="87" t="s">
        <v>111</v>
      </c>
      <c r="B11" s="87" t="s">
        <v>112</v>
      </c>
      <c r="C11" s="87" t="s">
        <v>114</v>
      </c>
      <c r="D11" s="84" t="s">
        <v>115</v>
      </c>
      <c r="E11" s="153">
        <f t="shared" si="1"/>
        <v>2854640</v>
      </c>
      <c r="F11" s="84">
        <v>2854640</v>
      </c>
      <c r="G11" s="84">
        <v>2854640</v>
      </c>
      <c r="H11" s="84"/>
      <c r="I11" s="84"/>
      <c r="J11" s="84"/>
      <c r="K11" s="84"/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161"/>
      <c r="R11" s="134"/>
      <c r="S11" s="160"/>
      <c r="T11" s="160"/>
      <c r="U11" s="160"/>
      <c r="V11" s="160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</row>
    <row r="12" s="65" customFormat="1" ht="23.25" customHeight="1" spans="1:244">
      <c r="A12" s="87" t="s">
        <v>111</v>
      </c>
      <c r="B12" s="87" t="s">
        <v>112</v>
      </c>
      <c r="C12" s="87" t="s">
        <v>114</v>
      </c>
      <c r="D12" s="84" t="s">
        <v>115</v>
      </c>
      <c r="E12" s="153">
        <f t="shared" si="1"/>
        <v>24419.6</v>
      </c>
      <c r="F12" s="84">
        <v>24419.6</v>
      </c>
      <c r="G12" s="84">
        <v>24419.6</v>
      </c>
      <c r="H12" s="84"/>
      <c r="I12" s="84"/>
      <c r="J12" s="84"/>
      <c r="K12" s="84"/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134"/>
      <c r="R12" s="134"/>
      <c r="S12" s="160"/>
      <c r="T12" s="160"/>
      <c r="U12" s="160"/>
      <c r="V12" s="160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</row>
    <row r="13" s="65" customFormat="1" ht="23.25" customHeight="1" spans="1:244">
      <c r="A13" s="87" t="s">
        <v>111</v>
      </c>
      <c r="B13" s="87" t="s">
        <v>112</v>
      </c>
      <c r="C13" s="87" t="s">
        <v>114</v>
      </c>
      <c r="D13" s="84" t="s">
        <v>115</v>
      </c>
      <c r="E13" s="153">
        <f t="shared" si="1"/>
        <v>540000</v>
      </c>
      <c r="F13" s="84">
        <v>540000</v>
      </c>
      <c r="G13" s="84">
        <v>540000</v>
      </c>
      <c r="H13" s="84"/>
      <c r="I13" s="84"/>
      <c r="J13" s="84"/>
      <c r="K13" s="84"/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134"/>
      <c r="R13" s="134"/>
      <c r="S13" s="160"/>
      <c r="T13" s="160"/>
      <c r="U13" s="160"/>
      <c r="V13" s="160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</row>
    <row r="14" s="65" customFormat="1" ht="23.25" customHeight="1" spans="1:244">
      <c r="A14" s="87" t="s">
        <v>111</v>
      </c>
      <c r="B14" s="87" t="s">
        <v>112</v>
      </c>
      <c r="C14" s="87" t="s">
        <v>114</v>
      </c>
      <c r="D14" s="84" t="s">
        <v>115</v>
      </c>
      <c r="E14" s="153">
        <f t="shared" si="1"/>
        <v>1275946.1</v>
      </c>
      <c r="F14" s="84">
        <v>1275946.1</v>
      </c>
      <c r="G14" s="84">
        <v>1275946.1</v>
      </c>
      <c r="H14" s="84"/>
      <c r="I14" s="84"/>
      <c r="J14" s="84"/>
      <c r="K14" s="84"/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134"/>
      <c r="R14" s="134"/>
      <c r="S14" s="160"/>
      <c r="T14" s="160"/>
      <c r="U14" s="160"/>
      <c r="V14" s="160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</row>
    <row r="15" s="65" customFormat="1" ht="23.25" customHeight="1" spans="1:244">
      <c r="A15" s="87" t="s">
        <v>111</v>
      </c>
      <c r="B15" s="87" t="s">
        <v>112</v>
      </c>
      <c r="C15" s="87" t="s">
        <v>114</v>
      </c>
      <c r="D15" s="84" t="s">
        <v>115</v>
      </c>
      <c r="E15" s="153">
        <f t="shared" si="1"/>
        <v>189315</v>
      </c>
      <c r="F15" s="84">
        <v>189315</v>
      </c>
      <c r="G15" s="84">
        <v>189315</v>
      </c>
      <c r="H15" s="84"/>
      <c r="I15" s="84"/>
      <c r="J15" s="84"/>
      <c r="K15" s="84"/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134"/>
      <c r="R15" s="134"/>
      <c r="S15" s="160"/>
      <c r="T15" s="160"/>
      <c r="U15" s="160"/>
      <c r="V15" s="160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</row>
    <row r="16" s="65" customFormat="1" ht="23.25" customHeight="1" spans="1:244">
      <c r="A16" s="87" t="s">
        <v>111</v>
      </c>
      <c r="B16" s="87" t="s">
        <v>112</v>
      </c>
      <c r="C16" s="87" t="s">
        <v>114</v>
      </c>
      <c r="D16" s="84" t="s">
        <v>115</v>
      </c>
      <c r="E16" s="153">
        <f t="shared" si="1"/>
        <v>1901600</v>
      </c>
      <c r="F16" s="84">
        <v>1901600</v>
      </c>
      <c r="G16" s="84"/>
      <c r="H16" s="84">
        <v>1901600</v>
      </c>
      <c r="I16" s="84"/>
      <c r="J16" s="84"/>
      <c r="K16" s="84"/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134"/>
      <c r="R16" s="134"/>
      <c r="S16" s="160"/>
      <c r="T16" s="160"/>
      <c r="U16" s="160"/>
      <c r="V16" s="160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</row>
    <row r="17" s="65" customFormat="1" ht="23.25" customHeight="1" spans="1:244">
      <c r="A17" s="87" t="s">
        <v>111</v>
      </c>
      <c r="B17" s="87" t="s">
        <v>112</v>
      </c>
      <c r="C17" s="87" t="s">
        <v>114</v>
      </c>
      <c r="D17" s="84" t="s">
        <v>115</v>
      </c>
      <c r="E17" s="153">
        <f t="shared" si="1"/>
        <v>2792788.12</v>
      </c>
      <c r="F17" s="84">
        <v>2792788.12</v>
      </c>
      <c r="G17" s="84"/>
      <c r="H17" s="84"/>
      <c r="I17" s="84">
        <v>2792788.12</v>
      </c>
      <c r="J17" s="84"/>
      <c r="K17" s="84"/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134"/>
      <c r="R17" s="134"/>
      <c r="S17" s="160"/>
      <c r="T17" s="160"/>
      <c r="U17" s="160"/>
      <c r="V17" s="160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</row>
    <row r="18" s="65" customFormat="1" ht="23.25" customHeight="1" spans="1:244">
      <c r="A18" s="87" t="s">
        <v>111</v>
      </c>
      <c r="B18" s="87" t="s">
        <v>112</v>
      </c>
      <c r="C18" s="87" t="s">
        <v>114</v>
      </c>
      <c r="D18" s="84" t="s">
        <v>117</v>
      </c>
      <c r="E18" s="153">
        <f t="shared" si="1"/>
        <v>100000</v>
      </c>
      <c r="F18" s="84"/>
      <c r="G18" s="84">
        <v>0</v>
      </c>
      <c r="H18" s="84">
        <v>0</v>
      </c>
      <c r="I18" s="84"/>
      <c r="J18" s="84">
        <f t="shared" ref="J18:J30" si="3">SUM(K18:R18)</f>
        <v>100000</v>
      </c>
      <c r="K18" s="84">
        <v>100000</v>
      </c>
      <c r="L18" s="84">
        <v>0</v>
      </c>
      <c r="M18" s="84">
        <v>0</v>
      </c>
      <c r="N18" s="84">
        <v>0</v>
      </c>
      <c r="O18" s="84"/>
      <c r="P18" s="84">
        <v>0</v>
      </c>
      <c r="Q18" s="134"/>
      <c r="R18" s="134"/>
      <c r="S18" s="160"/>
      <c r="T18" s="160"/>
      <c r="U18" s="160"/>
      <c r="V18" s="160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</row>
    <row r="19" s="65" customFormat="1" ht="23.25" customHeight="1" spans="1:244">
      <c r="A19" s="87" t="s">
        <v>111</v>
      </c>
      <c r="B19" s="87" t="s">
        <v>112</v>
      </c>
      <c r="C19" s="87" t="s">
        <v>114</v>
      </c>
      <c r="D19" s="84" t="s">
        <v>117</v>
      </c>
      <c r="E19" s="153">
        <f t="shared" si="1"/>
        <v>500000</v>
      </c>
      <c r="F19" s="84"/>
      <c r="G19" s="84">
        <v>0</v>
      </c>
      <c r="H19" s="84">
        <v>0</v>
      </c>
      <c r="I19" s="84"/>
      <c r="J19" s="84">
        <f t="shared" si="3"/>
        <v>500000</v>
      </c>
      <c r="K19" s="84">
        <v>500000</v>
      </c>
      <c r="L19" s="84"/>
      <c r="M19" s="84"/>
      <c r="N19" s="84"/>
      <c r="O19" s="84"/>
      <c r="P19" s="84"/>
      <c r="Q19" s="134"/>
      <c r="R19" s="134"/>
      <c r="S19" s="160"/>
      <c r="T19" s="160"/>
      <c r="U19" s="160"/>
      <c r="V19" s="160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</row>
    <row r="20" s="65" customFormat="1" ht="23.25" customHeight="1" spans="1:244">
      <c r="A20" s="87" t="s">
        <v>111</v>
      </c>
      <c r="B20" s="87" t="s">
        <v>112</v>
      </c>
      <c r="C20" s="87" t="s">
        <v>114</v>
      </c>
      <c r="D20" s="84" t="s">
        <v>117</v>
      </c>
      <c r="E20" s="153">
        <f t="shared" si="1"/>
        <v>100000</v>
      </c>
      <c r="F20" s="84"/>
      <c r="G20" s="84">
        <v>0</v>
      </c>
      <c r="H20" s="84">
        <v>0</v>
      </c>
      <c r="I20" s="84"/>
      <c r="J20" s="84">
        <f t="shared" si="3"/>
        <v>100000</v>
      </c>
      <c r="K20" s="84">
        <v>100000</v>
      </c>
      <c r="L20" s="84"/>
      <c r="M20" s="84"/>
      <c r="N20" s="84"/>
      <c r="O20" s="84"/>
      <c r="P20" s="84"/>
      <c r="Q20" s="134"/>
      <c r="R20" s="134"/>
      <c r="S20" s="160"/>
      <c r="T20" s="160"/>
      <c r="U20" s="160"/>
      <c r="V20" s="160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</row>
    <row r="21" s="65" customFormat="1" ht="23.25" customHeight="1" spans="1:244">
      <c r="A21" s="87" t="s">
        <v>111</v>
      </c>
      <c r="B21" s="87" t="s">
        <v>112</v>
      </c>
      <c r="C21" s="87" t="s">
        <v>114</v>
      </c>
      <c r="D21" s="84" t="s">
        <v>117</v>
      </c>
      <c r="E21" s="153">
        <f t="shared" si="1"/>
        <v>36629.4</v>
      </c>
      <c r="F21" s="84">
        <v>36629.4</v>
      </c>
      <c r="G21" s="84">
        <v>36629.4</v>
      </c>
      <c r="H21" s="84"/>
      <c r="I21" s="84"/>
      <c r="J21" s="84"/>
      <c r="K21" s="84"/>
      <c r="L21" s="84"/>
      <c r="M21" s="84"/>
      <c r="N21" s="84"/>
      <c r="O21" s="84">
        <v>0</v>
      </c>
      <c r="P21" s="84"/>
      <c r="Q21" s="134"/>
      <c r="R21" s="84"/>
      <c r="S21" s="160"/>
      <c r="T21" s="160"/>
      <c r="U21" s="160"/>
      <c r="V21" s="160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</row>
    <row r="22" s="65" customFormat="1" ht="23.25" customHeight="1" spans="1:244">
      <c r="A22" s="87" t="s">
        <v>111</v>
      </c>
      <c r="B22" s="87" t="s">
        <v>112</v>
      </c>
      <c r="C22" s="87" t="s">
        <v>114</v>
      </c>
      <c r="D22" s="84" t="s">
        <v>117</v>
      </c>
      <c r="E22" s="153">
        <f t="shared" si="1"/>
        <v>89340</v>
      </c>
      <c r="F22" s="84">
        <v>89340</v>
      </c>
      <c r="G22" s="84">
        <v>89340</v>
      </c>
      <c r="H22" s="84"/>
      <c r="I22" s="84"/>
      <c r="J22" s="84"/>
      <c r="K22" s="84"/>
      <c r="L22" s="84"/>
      <c r="M22" s="84"/>
      <c r="N22" s="84"/>
      <c r="O22" s="84">
        <v>0</v>
      </c>
      <c r="P22" s="84"/>
      <c r="Q22" s="134"/>
      <c r="R22" s="84"/>
      <c r="S22" s="160"/>
      <c r="T22" s="160"/>
      <c r="U22" s="160"/>
      <c r="V22" s="160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</row>
    <row r="23" s="65" customFormat="1" ht="23.25" customHeight="1" spans="1:244">
      <c r="A23" s="87" t="s">
        <v>111</v>
      </c>
      <c r="B23" s="87" t="s">
        <v>112</v>
      </c>
      <c r="C23" s="87" t="s">
        <v>114</v>
      </c>
      <c r="D23" s="84" t="s">
        <v>117</v>
      </c>
      <c r="E23" s="153">
        <f t="shared" si="1"/>
        <v>650000</v>
      </c>
      <c r="F23" s="84">
        <v>650000</v>
      </c>
      <c r="G23" s="84">
        <v>650000</v>
      </c>
      <c r="H23" s="84"/>
      <c r="I23" s="84"/>
      <c r="J23" s="84"/>
      <c r="K23" s="84"/>
      <c r="L23" s="84"/>
      <c r="M23" s="84"/>
      <c r="N23" s="84"/>
      <c r="O23" s="84">
        <v>0</v>
      </c>
      <c r="P23" s="84"/>
      <c r="Q23" s="134"/>
      <c r="R23" s="84"/>
      <c r="S23" s="160"/>
      <c r="T23" s="160"/>
      <c r="U23" s="160"/>
      <c r="V23" s="160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</row>
    <row r="24" s="65" customFormat="1" ht="23.25" customHeight="1" spans="1:244">
      <c r="A24" s="87" t="s">
        <v>111</v>
      </c>
      <c r="B24" s="87" t="s">
        <v>112</v>
      </c>
      <c r="C24" s="87" t="s">
        <v>114</v>
      </c>
      <c r="D24" s="84" t="s">
        <v>117</v>
      </c>
      <c r="E24" s="153">
        <f>J24</f>
        <v>1014400</v>
      </c>
      <c r="F24" s="84"/>
      <c r="G24" s="84"/>
      <c r="H24" s="84"/>
      <c r="I24" s="84"/>
      <c r="J24" s="84">
        <f>P24</f>
        <v>1014400</v>
      </c>
      <c r="K24" s="84"/>
      <c r="L24" s="84"/>
      <c r="M24" s="84"/>
      <c r="N24" s="84"/>
      <c r="O24" s="84">
        <v>0</v>
      </c>
      <c r="P24" s="84">
        <v>1014400</v>
      </c>
      <c r="Q24" s="134"/>
      <c r="R24" s="84"/>
      <c r="S24" s="160"/>
      <c r="T24" s="160"/>
      <c r="U24" s="160"/>
      <c r="V24" s="160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</row>
    <row r="25" s="65" customFormat="1" ht="18.95" customHeight="1" spans="1:244">
      <c r="A25" s="87" t="s">
        <v>111</v>
      </c>
      <c r="B25" s="87" t="s">
        <v>118</v>
      </c>
      <c r="C25" s="87" t="s">
        <v>114</v>
      </c>
      <c r="D25" s="84" t="s">
        <v>119</v>
      </c>
      <c r="E25" s="153">
        <f t="shared" si="1"/>
        <v>10000</v>
      </c>
      <c r="F25" s="84"/>
      <c r="G25" s="84">
        <v>0</v>
      </c>
      <c r="H25" s="84">
        <v>0</v>
      </c>
      <c r="I25" s="84"/>
      <c r="J25" s="84">
        <f t="shared" si="3"/>
        <v>10000</v>
      </c>
      <c r="K25" s="84">
        <v>10000</v>
      </c>
      <c r="L25" s="84"/>
      <c r="M25" s="84"/>
      <c r="N25" s="84"/>
      <c r="O25" s="84"/>
      <c r="P25" s="84"/>
      <c r="Q25" s="134"/>
      <c r="R25" s="134"/>
      <c r="S25" s="160"/>
      <c r="T25" s="160"/>
      <c r="U25" s="160"/>
      <c r="V25" s="160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</row>
    <row r="26" s="65" customFormat="1" ht="18.95" customHeight="1" spans="1:244">
      <c r="A26" s="87" t="s">
        <v>111</v>
      </c>
      <c r="B26" s="87" t="s">
        <v>120</v>
      </c>
      <c r="C26" s="87" t="s">
        <v>114</v>
      </c>
      <c r="D26" s="84" t="s">
        <v>121</v>
      </c>
      <c r="E26" s="153">
        <f t="shared" si="1"/>
        <v>3300000</v>
      </c>
      <c r="F26" s="84"/>
      <c r="G26" s="84"/>
      <c r="H26" s="84"/>
      <c r="I26" s="84"/>
      <c r="J26" s="84">
        <f t="shared" si="3"/>
        <v>3300000</v>
      </c>
      <c r="K26" s="84">
        <v>3300000</v>
      </c>
      <c r="L26" s="84"/>
      <c r="M26" s="84"/>
      <c r="N26" s="84"/>
      <c r="O26" s="84"/>
      <c r="P26" s="84"/>
      <c r="Q26" s="134"/>
      <c r="R26" s="134"/>
      <c r="S26" s="160"/>
      <c r="T26" s="160"/>
      <c r="U26" s="160"/>
      <c r="V26" s="160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</row>
    <row r="27" s="65" customFormat="1" ht="18.95" customHeight="1" spans="1:244">
      <c r="A27" s="87" t="s">
        <v>122</v>
      </c>
      <c r="B27" s="87" t="s">
        <v>123</v>
      </c>
      <c r="C27" s="87" t="s">
        <v>114</v>
      </c>
      <c r="D27" s="84" t="s">
        <v>124</v>
      </c>
      <c r="E27" s="153">
        <f t="shared" si="1"/>
        <v>30000</v>
      </c>
      <c r="F27" s="84"/>
      <c r="G27" s="84">
        <v>0</v>
      </c>
      <c r="H27" s="84">
        <v>0</v>
      </c>
      <c r="I27" s="84"/>
      <c r="J27" s="84">
        <f t="shared" si="3"/>
        <v>30000</v>
      </c>
      <c r="K27" s="84">
        <v>30000</v>
      </c>
      <c r="L27" s="84"/>
      <c r="M27" s="84"/>
      <c r="N27" s="84"/>
      <c r="O27" s="84"/>
      <c r="P27" s="84"/>
      <c r="Q27" s="134"/>
      <c r="R27" s="134"/>
      <c r="S27" s="160"/>
      <c r="T27" s="160"/>
      <c r="U27" s="160"/>
      <c r="V27" s="160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</row>
    <row r="28" s="65" customFormat="1" ht="18.95" customHeight="1" spans="1:244">
      <c r="A28" s="87" t="s">
        <v>125</v>
      </c>
      <c r="B28" s="87" t="s">
        <v>112</v>
      </c>
      <c r="C28" s="87" t="s">
        <v>114</v>
      </c>
      <c r="D28" s="84" t="s">
        <v>126</v>
      </c>
      <c r="E28" s="153">
        <f t="shared" si="1"/>
        <v>30000</v>
      </c>
      <c r="F28" s="84"/>
      <c r="G28" s="84">
        <v>0</v>
      </c>
      <c r="H28" s="84">
        <v>0</v>
      </c>
      <c r="I28" s="84"/>
      <c r="J28" s="84">
        <f t="shared" si="3"/>
        <v>30000</v>
      </c>
      <c r="K28" s="84">
        <v>30000</v>
      </c>
      <c r="L28" s="84"/>
      <c r="M28" s="84"/>
      <c r="N28" s="84"/>
      <c r="O28" s="84"/>
      <c r="P28" s="84"/>
      <c r="Q28" s="134"/>
      <c r="R28" s="134"/>
      <c r="S28" s="160"/>
      <c r="T28" s="160"/>
      <c r="U28" s="160"/>
      <c r="V28" s="160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</row>
    <row r="29" s="65" customFormat="1" ht="18.95" customHeight="1" spans="1:244">
      <c r="A29" s="87" t="s">
        <v>125</v>
      </c>
      <c r="B29" s="87" t="s">
        <v>120</v>
      </c>
      <c r="C29" s="87" t="s">
        <v>114</v>
      </c>
      <c r="D29" s="84" t="s">
        <v>127</v>
      </c>
      <c r="E29" s="153">
        <f t="shared" si="1"/>
        <v>1600000</v>
      </c>
      <c r="F29" s="84"/>
      <c r="G29" s="84"/>
      <c r="H29" s="84"/>
      <c r="I29" s="84"/>
      <c r="J29" s="84">
        <f t="shared" si="3"/>
        <v>1600000</v>
      </c>
      <c r="K29" s="84"/>
      <c r="L29" s="84"/>
      <c r="M29" s="84"/>
      <c r="N29" s="84"/>
      <c r="O29" s="84"/>
      <c r="P29" s="84">
        <v>1600000</v>
      </c>
      <c r="Q29" s="134"/>
      <c r="R29" s="134"/>
      <c r="S29" s="160"/>
      <c r="T29" s="160"/>
      <c r="U29" s="160"/>
      <c r="V29" s="160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</row>
    <row r="30" s="65" customFormat="1" ht="18.95" customHeight="1" spans="1:244">
      <c r="A30" s="87" t="s">
        <v>128</v>
      </c>
      <c r="B30" s="87" t="s">
        <v>113</v>
      </c>
      <c r="C30" s="87" t="s">
        <v>114</v>
      </c>
      <c r="D30" s="84" t="s">
        <v>129</v>
      </c>
      <c r="E30" s="153">
        <f t="shared" si="1"/>
        <v>60000</v>
      </c>
      <c r="F30" s="84"/>
      <c r="G30" s="84">
        <v>0</v>
      </c>
      <c r="H30" s="84">
        <v>0</v>
      </c>
      <c r="I30" s="84"/>
      <c r="J30" s="84">
        <f t="shared" si="3"/>
        <v>60000</v>
      </c>
      <c r="K30" s="84">
        <v>60000</v>
      </c>
      <c r="L30" s="84"/>
      <c r="M30" s="84"/>
      <c r="N30" s="84"/>
      <c r="O30" s="84"/>
      <c r="P30" s="84"/>
      <c r="Q30" s="134"/>
      <c r="R30" s="134"/>
      <c r="S30" s="160"/>
      <c r="T30" s="160"/>
      <c r="U30" s="160"/>
      <c r="V30" s="160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</row>
    <row r="31" s="65" customFormat="1" ht="18.95" customHeight="1" spans="1:244">
      <c r="A31" s="87"/>
      <c r="B31" s="87"/>
      <c r="C31" s="87" t="s">
        <v>130</v>
      </c>
      <c r="D31" s="84" t="s">
        <v>96</v>
      </c>
      <c r="E31" s="153">
        <f t="shared" si="1"/>
        <v>685244.01</v>
      </c>
      <c r="F31" s="84">
        <f>SUM(F32:F37)</f>
        <v>685244.01</v>
      </c>
      <c r="G31" s="84">
        <f>SUM(G32:G37)</f>
        <v>450244.01</v>
      </c>
      <c r="H31" s="84">
        <f>SUM(H32:H37)</f>
        <v>202000</v>
      </c>
      <c r="I31" s="84">
        <f>SUM(I32:I37)</f>
        <v>33000</v>
      </c>
      <c r="J31" s="84"/>
      <c r="K31" s="84"/>
      <c r="L31" s="84"/>
      <c r="M31" s="84"/>
      <c r="N31" s="84"/>
      <c r="O31" s="84"/>
      <c r="P31" s="84"/>
      <c r="Q31" s="134"/>
      <c r="R31" s="134"/>
      <c r="S31" s="160"/>
      <c r="T31" s="160"/>
      <c r="U31" s="160"/>
      <c r="V31" s="160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</row>
    <row r="32" s="65" customFormat="1" ht="18.95" customHeight="1" spans="1:244">
      <c r="A32" s="87" t="s">
        <v>111</v>
      </c>
      <c r="B32" s="87" t="s">
        <v>112</v>
      </c>
      <c r="C32" s="87" t="s">
        <v>130</v>
      </c>
      <c r="D32" s="84" t="s">
        <v>131</v>
      </c>
      <c r="E32" s="153">
        <f t="shared" si="1"/>
        <v>177180</v>
      </c>
      <c r="F32" s="84">
        <v>177180</v>
      </c>
      <c r="G32" s="84">
        <v>177180</v>
      </c>
      <c r="H32" s="84"/>
      <c r="I32" s="84"/>
      <c r="J32" s="84"/>
      <c r="K32" s="84"/>
      <c r="L32" s="84"/>
      <c r="M32" s="84"/>
      <c r="N32" s="84"/>
      <c r="O32" s="84">
        <v>0</v>
      </c>
      <c r="P32" s="84"/>
      <c r="Q32" s="134"/>
      <c r="R32" s="134"/>
      <c r="S32" s="160"/>
      <c r="T32" s="160"/>
      <c r="U32" s="160"/>
      <c r="V32" s="160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</row>
    <row r="33" s="65" customFormat="1" ht="18.95" customHeight="1" spans="1:244">
      <c r="A33" s="87" t="s">
        <v>111</v>
      </c>
      <c r="B33" s="87" t="s">
        <v>112</v>
      </c>
      <c r="C33" s="87" t="s">
        <v>130</v>
      </c>
      <c r="D33" s="84" t="s">
        <v>131</v>
      </c>
      <c r="E33" s="153">
        <f t="shared" si="1"/>
        <v>113524.01</v>
      </c>
      <c r="F33" s="84">
        <v>113524.01</v>
      </c>
      <c r="G33" s="84">
        <v>113524.01</v>
      </c>
      <c r="H33" s="84"/>
      <c r="I33" s="84"/>
      <c r="J33" s="84"/>
      <c r="K33" s="84"/>
      <c r="L33" s="84"/>
      <c r="M33" s="84"/>
      <c r="N33" s="84"/>
      <c r="O33" s="84">
        <v>0</v>
      </c>
      <c r="P33" s="84"/>
      <c r="Q33" s="134"/>
      <c r="R33" s="134"/>
      <c r="S33" s="160"/>
      <c r="T33" s="160"/>
      <c r="U33" s="160"/>
      <c r="V33" s="160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</row>
    <row r="34" s="65" customFormat="1" ht="18.95" customHeight="1" spans="1:244">
      <c r="A34" s="87" t="s">
        <v>111</v>
      </c>
      <c r="B34" s="87" t="s">
        <v>112</v>
      </c>
      <c r="C34" s="87" t="s">
        <v>130</v>
      </c>
      <c r="D34" s="84" t="s">
        <v>131</v>
      </c>
      <c r="E34" s="153">
        <f t="shared" si="1"/>
        <v>115620</v>
      </c>
      <c r="F34" s="84">
        <v>115620</v>
      </c>
      <c r="G34" s="84">
        <v>115620</v>
      </c>
      <c r="H34" s="84"/>
      <c r="I34" s="84"/>
      <c r="J34" s="84"/>
      <c r="K34" s="84"/>
      <c r="L34" s="84"/>
      <c r="M34" s="84"/>
      <c r="N34" s="84"/>
      <c r="O34" s="84">
        <v>0</v>
      </c>
      <c r="P34" s="84"/>
      <c r="Q34" s="134"/>
      <c r="R34" s="134"/>
      <c r="S34" s="160"/>
      <c r="T34" s="160"/>
      <c r="U34" s="160"/>
      <c r="V34" s="160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</row>
    <row r="35" s="65" customFormat="1" ht="18.95" customHeight="1" spans="1:244">
      <c r="A35" s="87" t="s">
        <v>111</v>
      </c>
      <c r="B35" s="87" t="s">
        <v>112</v>
      </c>
      <c r="C35" s="87" t="s">
        <v>130</v>
      </c>
      <c r="D35" s="84" t="s">
        <v>131</v>
      </c>
      <c r="E35" s="153">
        <f t="shared" si="1"/>
        <v>43920</v>
      </c>
      <c r="F35" s="84">
        <v>43920</v>
      </c>
      <c r="G35" s="84">
        <v>43920</v>
      </c>
      <c r="H35" s="84"/>
      <c r="I35" s="84"/>
      <c r="J35" s="84"/>
      <c r="K35" s="84"/>
      <c r="L35" s="84"/>
      <c r="M35" s="84"/>
      <c r="N35" s="84"/>
      <c r="O35" s="84">
        <v>0</v>
      </c>
      <c r="P35" s="84"/>
      <c r="Q35" s="134"/>
      <c r="R35" s="134"/>
      <c r="S35" s="160"/>
      <c r="T35" s="160"/>
      <c r="U35" s="160"/>
      <c r="V35" s="160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</row>
    <row r="36" s="65" customFormat="1" ht="18.95" customHeight="1" spans="1:244">
      <c r="A36" s="87" t="s">
        <v>111</v>
      </c>
      <c r="B36" s="87" t="s">
        <v>112</v>
      </c>
      <c r="C36" s="87" t="s">
        <v>130</v>
      </c>
      <c r="D36" s="84" t="s">
        <v>131</v>
      </c>
      <c r="E36" s="153">
        <f t="shared" si="1"/>
        <v>202000</v>
      </c>
      <c r="F36" s="84">
        <v>202000</v>
      </c>
      <c r="G36" s="84"/>
      <c r="H36" s="84">
        <v>202000</v>
      </c>
      <c r="I36" s="84"/>
      <c r="J36" s="84"/>
      <c r="K36" s="84"/>
      <c r="L36" s="84"/>
      <c r="M36" s="84"/>
      <c r="N36" s="84"/>
      <c r="O36" s="84">
        <v>0</v>
      </c>
      <c r="P36" s="84"/>
      <c r="Q36" s="134"/>
      <c r="R36" s="134"/>
      <c r="S36" s="160"/>
      <c r="T36" s="160"/>
      <c r="U36" s="160"/>
      <c r="V36" s="160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</row>
    <row r="37" s="65" customFormat="1" ht="18.95" customHeight="1" spans="1:244">
      <c r="A37" s="87" t="s">
        <v>111</v>
      </c>
      <c r="B37" s="87" t="s">
        <v>112</v>
      </c>
      <c r="C37" s="87" t="s">
        <v>130</v>
      </c>
      <c r="D37" s="84" t="s">
        <v>131</v>
      </c>
      <c r="E37" s="153">
        <f t="shared" si="1"/>
        <v>33000</v>
      </c>
      <c r="F37" s="84">
        <v>33000</v>
      </c>
      <c r="G37" s="84"/>
      <c r="H37" s="84"/>
      <c r="I37" s="84">
        <v>33000</v>
      </c>
      <c r="J37" s="84"/>
      <c r="K37" s="84"/>
      <c r="L37" s="84"/>
      <c r="M37" s="84"/>
      <c r="N37" s="84"/>
      <c r="O37" s="84">
        <v>0</v>
      </c>
      <c r="P37" s="84"/>
      <c r="Q37" s="134"/>
      <c r="R37" s="134"/>
      <c r="S37" s="160"/>
      <c r="T37" s="160"/>
      <c r="U37" s="160"/>
      <c r="V37" s="160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</row>
    <row r="38" s="65" customFormat="1" ht="18.95" customHeight="1" spans="1:244">
      <c r="A38" s="87"/>
      <c r="B38" s="87"/>
      <c r="C38" s="87" t="s">
        <v>132</v>
      </c>
      <c r="D38" s="84" t="s">
        <v>98</v>
      </c>
      <c r="E38" s="153">
        <f t="shared" si="1"/>
        <v>1020122.27</v>
      </c>
      <c r="F38" s="84">
        <f>SUM(F39:F45)</f>
        <v>1020122.27</v>
      </c>
      <c r="G38" s="84">
        <f>SUM(G39:G45)</f>
        <v>325122.27</v>
      </c>
      <c r="H38" s="84">
        <f>SUM(H39:H45)</f>
        <v>547000</v>
      </c>
      <c r="I38" s="84">
        <f>SUM(I39:I45)</f>
        <v>148000</v>
      </c>
      <c r="J38" s="84"/>
      <c r="K38" s="84"/>
      <c r="L38" s="84"/>
      <c r="M38" s="84"/>
      <c r="N38" s="84"/>
      <c r="O38" s="84"/>
      <c r="P38" s="84"/>
      <c r="Q38" s="134"/>
      <c r="R38" s="134"/>
      <c r="S38" s="160"/>
      <c r="T38" s="160"/>
      <c r="U38" s="160"/>
      <c r="V38" s="160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</row>
    <row r="39" s="65" customFormat="1" ht="18.95" customHeight="1" spans="1:244">
      <c r="A39" s="87" t="s">
        <v>111</v>
      </c>
      <c r="B39" s="87" t="s">
        <v>112</v>
      </c>
      <c r="C39" s="87" t="s">
        <v>132</v>
      </c>
      <c r="D39" s="84" t="s">
        <v>131</v>
      </c>
      <c r="E39" s="153">
        <f t="shared" si="1"/>
        <v>118536</v>
      </c>
      <c r="F39" s="84">
        <v>118536</v>
      </c>
      <c r="G39" s="84">
        <v>118536</v>
      </c>
      <c r="H39" s="84"/>
      <c r="I39" s="84"/>
      <c r="J39" s="84"/>
      <c r="K39" s="84"/>
      <c r="L39" s="84"/>
      <c r="M39" s="84"/>
      <c r="N39" s="84"/>
      <c r="O39" s="84">
        <v>0</v>
      </c>
      <c r="P39" s="84"/>
      <c r="Q39" s="134"/>
      <c r="R39" s="134"/>
      <c r="S39" s="160"/>
      <c r="T39" s="160"/>
      <c r="U39" s="160"/>
      <c r="V39" s="160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</row>
    <row r="40" s="65" customFormat="1" ht="18.95" customHeight="1" spans="1:244">
      <c r="A40" s="87" t="s">
        <v>111</v>
      </c>
      <c r="B40" s="87" t="s">
        <v>112</v>
      </c>
      <c r="C40" s="87" t="s">
        <v>132</v>
      </c>
      <c r="D40" s="84" t="s">
        <v>131</v>
      </c>
      <c r="E40" s="153">
        <f t="shared" si="1"/>
        <v>540</v>
      </c>
      <c r="F40" s="84">
        <v>540</v>
      </c>
      <c r="G40" s="84">
        <v>540</v>
      </c>
      <c r="H40" s="84"/>
      <c r="I40" s="84"/>
      <c r="J40" s="84"/>
      <c r="K40" s="84"/>
      <c r="L40" s="84"/>
      <c r="M40" s="84"/>
      <c r="N40" s="84"/>
      <c r="O40" s="84">
        <v>0</v>
      </c>
      <c r="P40" s="84"/>
      <c r="Q40" s="134"/>
      <c r="R40" s="134"/>
      <c r="S40" s="160"/>
      <c r="T40" s="160"/>
      <c r="U40" s="160"/>
      <c r="V40" s="160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</row>
    <row r="41" s="65" customFormat="1" ht="18.95" customHeight="1" spans="1:244">
      <c r="A41" s="87" t="s">
        <v>111</v>
      </c>
      <c r="B41" s="87" t="s">
        <v>112</v>
      </c>
      <c r="C41" s="87" t="s">
        <v>132</v>
      </c>
      <c r="D41" s="84" t="s">
        <v>131</v>
      </c>
      <c r="E41" s="153">
        <f t="shared" si="1"/>
        <v>81717.87</v>
      </c>
      <c r="F41" s="84">
        <v>81717.87</v>
      </c>
      <c r="G41" s="84">
        <v>81717.87</v>
      </c>
      <c r="H41" s="84"/>
      <c r="I41" s="84"/>
      <c r="J41" s="84"/>
      <c r="K41" s="84"/>
      <c r="L41" s="84"/>
      <c r="M41" s="84"/>
      <c r="N41" s="84"/>
      <c r="O41" s="84">
        <v>0</v>
      </c>
      <c r="P41" s="84"/>
      <c r="Q41" s="134"/>
      <c r="R41" s="134"/>
      <c r="S41" s="160"/>
      <c r="T41" s="160"/>
      <c r="U41" s="160"/>
      <c r="V41" s="160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</row>
    <row r="42" s="65" customFormat="1" ht="18.95" customHeight="1" spans="1:244">
      <c r="A42" s="87" t="s">
        <v>111</v>
      </c>
      <c r="B42" s="87" t="s">
        <v>112</v>
      </c>
      <c r="C42" s="87" t="s">
        <v>132</v>
      </c>
      <c r="D42" s="84" t="s">
        <v>131</v>
      </c>
      <c r="E42" s="153">
        <f t="shared" si="1"/>
        <v>92580</v>
      </c>
      <c r="F42" s="84">
        <v>92580</v>
      </c>
      <c r="G42" s="84">
        <v>92580</v>
      </c>
      <c r="H42" s="84"/>
      <c r="I42" s="84"/>
      <c r="J42" s="84"/>
      <c r="K42" s="84"/>
      <c r="L42" s="84"/>
      <c r="M42" s="84"/>
      <c r="N42" s="84"/>
      <c r="O42" s="84">
        <v>0</v>
      </c>
      <c r="P42" s="84"/>
      <c r="Q42" s="134"/>
      <c r="R42" s="134"/>
      <c r="S42" s="160"/>
      <c r="T42" s="160"/>
      <c r="U42" s="160"/>
      <c r="V42" s="160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</row>
    <row r="43" s="65" customFormat="1" ht="18.95" customHeight="1" spans="1:244">
      <c r="A43" s="87" t="s">
        <v>111</v>
      </c>
      <c r="B43" s="87" t="s">
        <v>112</v>
      </c>
      <c r="C43" s="87" t="s">
        <v>132</v>
      </c>
      <c r="D43" s="84" t="s">
        <v>131</v>
      </c>
      <c r="E43" s="153">
        <f t="shared" si="1"/>
        <v>31748.4</v>
      </c>
      <c r="F43" s="84">
        <v>31748.4</v>
      </c>
      <c r="G43" s="84">
        <v>31748.4</v>
      </c>
      <c r="H43" s="84"/>
      <c r="I43" s="84"/>
      <c r="J43" s="84"/>
      <c r="K43" s="84"/>
      <c r="L43" s="84"/>
      <c r="M43" s="84"/>
      <c r="N43" s="84"/>
      <c r="O43" s="84">
        <v>0</v>
      </c>
      <c r="P43" s="84"/>
      <c r="Q43" s="134"/>
      <c r="R43" s="134"/>
      <c r="S43" s="160"/>
      <c r="T43" s="160"/>
      <c r="U43" s="160"/>
      <c r="V43" s="160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</row>
    <row r="44" s="65" customFormat="1" ht="18.95" customHeight="1" spans="1:244">
      <c r="A44" s="87" t="s">
        <v>111</v>
      </c>
      <c r="B44" s="87" t="s">
        <v>112</v>
      </c>
      <c r="C44" s="87" t="s">
        <v>132</v>
      </c>
      <c r="D44" s="84" t="s">
        <v>131</v>
      </c>
      <c r="E44" s="153">
        <f t="shared" si="1"/>
        <v>547000</v>
      </c>
      <c r="F44" s="84">
        <v>547000</v>
      </c>
      <c r="G44" s="84"/>
      <c r="H44" s="84">
        <v>547000</v>
      </c>
      <c r="I44" s="84"/>
      <c r="J44" s="84"/>
      <c r="K44" s="84"/>
      <c r="L44" s="84"/>
      <c r="M44" s="84"/>
      <c r="N44" s="84"/>
      <c r="O44" s="84">
        <v>0</v>
      </c>
      <c r="P44" s="84"/>
      <c r="Q44" s="134"/>
      <c r="R44" s="134"/>
      <c r="S44" s="160"/>
      <c r="T44" s="160"/>
      <c r="U44" s="160"/>
      <c r="V44" s="160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</row>
    <row r="45" s="65" customFormat="1" ht="18.95" customHeight="1" spans="1:244">
      <c r="A45" s="87" t="s">
        <v>111</v>
      </c>
      <c r="B45" s="87" t="s">
        <v>112</v>
      </c>
      <c r="C45" s="87" t="s">
        <v>132</v>
      </c>
      <c r="D45" s="84" t="s">
        <v>131</v>
      </c>
      <c r="E45" s="153">
        <f t="shared" si="1"/>
        <v>148000</v>
      </c>
      <c r="F45" s="84">
        <v>148000</v>
      </c>
      <c r="G45" s="84"/>
      <c r="H45" s="84"/>
      <c r="I45" s="84">
        <v>148000</v>
      </c>
      <c r="J45" s="84"/>
      <c r="K45" s="84"/>
      <c r="L45" s="84"/>
      <c r="M45" s="84"/>
      <c r="N45" s="84"/>
      <c r="O45" s="84">
        <v>0</v>
      </c>
      <c r="P45" s="84"/>
      <c r="Q45" s="134"/>
      <c r="R45" s="134"/>
      <c r="S45" s="160"/>
      <c r="T45" s="160"/>
      <c r="U45" s="160"/>
      <c r="V45" s="160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</row>
    <row r="46" s="65" customFormat="1" ht="18.95" customHeight="1" spans="1:244">
      <c r="A46" s="87"/>
      <c r="B46" s="87"/>
      <c r="C46" s="87" t="s">
        <v>133</v>
      </c>
      <c r="D46" s="84" t="s">
        <v>100</v>
      </c>
      <c r="E46" s="153">
        <f t="shared" si="1"/>
        <v>123326.63</v>
      </c>
      <c r="F46" s="84">
        <f>SUM(F47:F52)</f>
        <v>123326.63</v>
      </c>
      <c r="G46" s="84">
        <f>SUM(G47:G52)</f>
        <v>93326.63</v>
      </c>
      <c r="H46" s="84">
        <f>SUM(H47:H52)</f>
        <v>20000</v>
      </c>
      <c r="I46" s="84">
        <f>SUM(I47:I52)</f>
        <v>10000</v>
      </c>
      <c r="J46" s="84"/>
      <c r="K46" s="84"/>
      <c r="L46" s="84"/>
      <c r="M46" s="84"/>
      <c r="N46" s="84"/>
      <c r="O46" s="84"/>
      <c r="P46" s="84"/>
      <c r="Q46" s="134"/>
      <c r="R46" s="134"/>
      <c r="S46" s="160"/>
      <c r="T46" s="160"/>
      <c r="U46" s="160"/>
      <c r="V46" s="160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</row>
    <row r="47" s="65" customFormat="1" ht="18.95" customHeight="1" spans="1:244">
      <c r="A47" s="87" t="s">
        <v>111</v>
      </c>
      <c r="B47" s="87" t="s">
        <v>112</v>
      </c>
      <c r="C47" s="87" t="s">
        <v>133</v>
      </c>
      <c r="D47" s="84" t="s">
        <v>131</v>
      </c>
      <c r="E47" s="153">
        <f t="shared" si="1"/>
        <v>37548</v>
      </c>
      <c r="F47" s="84">
        <v>37548</v>
      </c>
      <c r="G47" s="84">
        <v>37548</v>
      </c>
      <c r="H47" s="84"/>
      <c r="I47" s="84"/>
      <c r="J47" s="84"/>
      <c r="K47" s="84"/>
      <c r="L47" s="84"/>
      <c r="M47" s="84"/>
      <c r="N47" s="84"/>
      <c r="O47" s="84">
        <v>0</v>
      </c>
      <c r="P47" s="84"/>
      <c r="Q47" s="134"/>
      <c r="R47" s="134"/>
      <c r="S47" s="160"/>
      <c r="T47" s="160"/>
      <c r="U47" s="160"/>
      <c r="V47" s="160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</row>
    <row r="48" s="65" customFormat="1" ht="18.95" customHeight="1" spans="1:244">
      <c r="A48" s="87" t="s">
        <v>111</v>
      </c>
      <c r="B48" s="87" t="s">
        <v>112</v>
      </c>
      <c r="C48" s="87" t="s">
        <v>133</v>
      </c>
      <c r="D48" s="84" t="s">
        <v>131</v>
      </c>
      <c r="E48" s="153">
        <f t="shared" si="1"/>
        <v>23553.83</v>
      </c>
      <c r="F48" s="84">
        <v>23553.83</v>
      </c>
      <c r="G48" s="84">
        <v>23553.83</v>
      </c>
      <c r="H48" s="84"/>
      <c r="I48" s="84"/>
      <c r="J48" s="84"/>
      <c r="K48" s="84"/>
      <c r="L48" s="84"/>
      <c r="M48" s="84"/>
      <c r="N48" s="84"/>
      <c r="O48" s="84">
        <v>0</v>
      </c>
      <c r="P48" s="84"/>
      <c r="Q48" s="134"/>
      <c r="R48" s="134"/>
      <c r="S48" s="160"/>
      <c r="T48" s="160"/>
      <c r="U48" s="160"/>
      <c r="V48" s="160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</row>
    <row r="49" s="65" customFormat="1" ht="18.95" customHeight="1" spans="1:244">
      <c r="A49" s="87" t="s">
        <v>111</v>
      </c>
      <c r="B49" s="87" t="s">
        <v>112</v>
      </c>
      <c r="C49" s="87" t="s">
        <v>133</v>
      </c>
      <c r="D49" s="84" t="s">
        <v>131</v>
      </c>
      <c r="E49" s="153">
        <f t="shared" si="1"/>
        <v>23124</v>
      </c>
      <c r="F49" s="84">
        <v>23124</v>
      </c>
      <c r="G49" s="84">
        <v>23124</v>
      </c>
      <c r="H49" s="84"/>
      <c r="I49" s="84"/>
      <c r="J49" s="84"/>
      <c r="K49" s="84"/>
      <c r="L49" s="84"/>
      <c r="M49" s="84"/>
      <c r="N49" s="84"/>
      <c r="O49" s="84">
        <v>0</v>
      </c>
      <c r="P49" s="84"/>
      <c r="Q49" s="134"/>
      <c r="R49" s="134"/>
      <c r="S49" s="160"/>
      <c r="T49" s="160"/>
      <c r="U49" s="160"/>
      <c r="V49" s="160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</row>
    <row r="50" s="65" customFormat="1" ht="18.95" customHeight="1" spans="1:244">
      <c r="A50" s="87" t="s">
        <v>111</v>
      </c>
      <c r="B50" s="87" t="s">
        <v>112</v>
      </c>
      <c r="C50" s="87" t="s">
        <v>133</v>
      </c>
      <c r="D50" s="84" t="s">
        <v>131</v>
      </c>
      <c r="E50" s="153">
        <f t="shared" si="1"/>
        <v>9100.8</v>
      </c>
      <c r="F50" s="84">
        <v>9100.8</v>
      </c>
      <c r="G50" s="84">
        <v>9100.8</v>
      </c>
      <c r="H50" s="84"/>
      <c r="I50" s="84"/>
      <c r="J50" s="84"/>
      <c r="K50" s="84"/>
      <c r="L50" s="84"/>
      <c r="M50" s="84"/>
      <c r="N50" s="84"/>
      <c r="O50" s="84">
        <v>0</v>
      </c>
      <c r="P50" s="84"/>
      <c r="Q50" s="134"/>
      <c r="R50" s="134"/>
      <c r="S50" s="160"/>
      <c r="T50" s="160"/>
      <c r="U50" s="160"/>
      <c r="V50" s="160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</row>
    <row r="51" s="65" customFormat="1" ht="18.95" customHeight="1" spans="1:244">
      <c r="A51" s="87" t="s">
        <v>111</v>
      </c>
      <c r="B51" s="87" t="s">
        <v>112</v>
      </c>
      <c r="C51" s="87" t="s">
        <v>133</v>
      </c>
      <c r="D51" s="84" t="s">
        <v>131</v>
      </c>
      <c r="E51" s="153">
        <f t="shared" si="1"/>
        <v>20000</v>
      </c>
      <c r="F51" s="84">
        <v>20000</v>
      </c>
      <c r="G51" s="84"/>
      <c r="H51" s="84">
        <v>20000</v>
      </c>
      <c r="I51" s="84"/>
      <c r="J51" s="84"/>
      <c r="K51" s="84"/>
      <c r="L51" s="84"/>
      <c r="M51" s="84"/>
      <c r="N51" s="84"/>
      <c r="O51" s="84">
        <v>0</v>
      </c>
      <c r="P51" s="84"/>
      <c r="Q51" s="134"/>
      <c r="R51" s="134"/>
      <c r="S51" s="160"/>
      <c r="T51" s="160"/>
      <c r="U51" s="160"/>
      <c r="V51" s="160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</row>
    <row r="52" s="65" customFormat="1" ht="18.95" customHeight="1" spans="1:244">
      <c r="A52" s="87" t="s">
        <v>111</v>
      </c>
      <c r="B52" s="87" t="s">
        <v>112</v>
      </c>
      <c r="C52" s="87" t="s">
        <v>133</v>
      </c>
      <c r="D52" s="84" t="s">
        <v>131</v>
      </c>
      <c r="E52" s="153">
        <f t="shared" si="1"/>
        <v>10000</v>
      </c>
      <c r="F52" s="84">
        <v>10000</v>
      </c>
      <c r="G52" s="84"/>
      <c r="H52" s="84"/>
      <c r="I52" s="84">
        <v>10000</v>
      </c>
      <c r="J52" s="84"/>
      <c r="K52" s="84"/>
      <c r="L52" s="84"/>
      <c r="M52" s="84"/>
      <c r="N52" s="84"/>
      <c r="O52" s="84">
        <v>0</v>
      </c>
      <c r="P52" s="84"/>
      <c r="Q52" s="134"/>
      <c r="R52" s="134"/>
      <c r="S52" s="160"/>
      <c r="T52" s="160"/>
      <c r="U52" s="160"/>
      <c r="V52" s="160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</row>
    <row r="53" s="65" customFormat="1" ht="18.95" customHeight="1" spans="1:244">
      <c r="A53" s="87"/>
      <c r="B53" s="87"/>
      <c r="C53" s="87" t="s">
        <v>134</v>
      </c>
      <c r="D53" s="84" t="s">
        <v>102</v>
      </c>
      <c r="E53" s="153">
        <f t="shared" si="1"/>
        <v>122721.46</v>
      </c>
      <c r="F53" s="84">
        <f>SUM(F54:F59)</f>
        <v>122721.46</v>
      </c>
      <c r="G53" s="84">
        <f>SUM(G54:G59)</f>
        <v>97721.46</v>
      </c>
      <c r="H53" s="84">
        <f>SUM(H54:H59)</f>
        <v>10000</v>
      </c>
      <c r="I53" s="84">
        <f>SUM(I54:I59)</f>
        <v>15000</v>
      </c>
      <c r="J53" s="84"/>
      <c r="K53" s="84"/>
      <c r="L53" s="84"/>
      <c r="M53" s="84"/>
      <c r="N53" s="84"/>
      <c r="O53" s="84"/>
      <c r="P53" s="84"/>
      <c r="Q53" s="134"/>
      <c r="R53" s="134"/>
      <c r="S53" s="160"/>
      <c r="T53" s="160"/>
      <c r="U53" s="160"/>
      <c r="V53" s="160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</row>
    <row r="54" s="65" customFormat="1" ht="18.95" customHeight="1" spans="1:244">
      <c r="A54" s="87" t="s">
        <v>111</v>
      </c>
      <c r="B54" s="87" t="s">
        <v>112</v>
      </c>
      <c r="C54" s="87" t="s">
        <v>134</v>
      </c>
      <c r="D54" s="84" t="s">
        <v>131</v>
      </c>
      <c r="E54" s="153">
        <f t="shared" si="1"/>
        <v>40368</v>
      </c>
      <c r="F54" s="84">
        <v>40368</v>
      </c>
      <c r="G54" s="84">
        <v>40368</v>
      </c>
      <c r="H54" s="84"/>
      <c r="I54" s="84"/>
      <c r="J54" s="84"/>
      <c r="K54" s="84"/>
      <c r="L54" s="84"/>
      <c r="M54" s="84"/>
      <c r="N54" s="84"/>
      <c r="O54" s="84">
        <v>0</v>
      </c>
      <c r="P54" s="84"/>
      <c r="Q54" s="134"/>
      <c r="R54" s="134"/>
      <c r="S54" s="160"/>
      <c r="T54" s="160"/>
      <c r="U54" s="160"/>
      <c r="V54" s="160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</row>
    <row r="55" s="65" customFormat="1" ht="18.95" customHeight="1" spans="1:244">
      <c r="A55" s="87" t="s">
        <v>111</v>
      </c>
      <c r="B55" s="87" t="s">
        <v>112</v>
      </c>
      <c r="C55" s="87" t="s">
        <v>134</v>
      </c>
      <c r="D55" s="84" t="s">
        <v>131</v>
      </c>
      <c r="E55" s="153">
        <f t="shared" si="1"/>
        <v>24691.86</v>
      </c>
      <c r="F55" s="84">
        <v>24691.86</v>
      </c>
      <c r="G55" s="84">
        <v>24691.86</v>
      </c>
      <c r="H55" s="84"/>
      <c r="I55" s="84"/>
      <c r="J55" s="84"/>
      <c r="K55" s="84"/>
      <c r="L55" s="84"/>
      <c r="M55" s="84"/>
      <c r="N55" s="84"/>
      <c r="O55" s="84">
        <v>0</v>
      </c>
      <c r="P55" s="84"/>
      <c r="Q55" s="134"/>
      <c r="R55" s="134"/>
      <c r="S55" s="160"/>
      <c r="T55" s="160"/>
      <c r="U55" s="160"/>
      <c r="V55" s="160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</row>
    <row r="56" s="65" customFormat="1" ht="18.95" customHeight="1" spans="1:244">
      <c r="A56" s="87" t="s">
        <v>111</v>
      </c>
      <c r="B56" s="87" t="s">
        <v>112</v>
      </c>
      <c r="C56" s="87" t="s">
        <v>134</v>
      </c>
      <c r="D56" s="84" t="s">
        <v>131</v>
      </c>
      <c r="E56" s="153">
        <f t="shared" si="1"/>
        <v>23136</v>
      </c>
      <c r="F56" s="84">
        <v>23136</v>
      </c>
      <c r="G56" s="84">
        <v>23136</v>
      </c>
      <c r="H56" s="84"/>
      <c r="I56" s="84"/>
      <c r="J56" s="84"/>
      <c r="K56" s="84"/>
      <c r="L56" s="84"/>
      <c r="M56" s="84"/>
      <c r="N56" s="84"/>
      <c r="O56" s="84">
        <v>0</v>
      </c>
      <c r="P56" s="84"/>
      <c r="Q56" s="134"/>
      <c r="R56" s="134"/>
      <c r="S56" s="160"/>
      <c r="T56" s="160"/>
      <c r="U56" s="160"/>
      <c r="V56" s="160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</row>
    <row r="57" s="65" customFormat="1" ht="18.95" customHeight="1" spans="1:244">
      <c r="A57" s="87" t="s">
        <v>111</v>
      </c>
      <c r="B57" s="87" t="s">
        <v>112</v>
      </c>
      <c r="C57" s="87" t="s">
        <v>134</v>
      </c>
      <c r="D57" s="84" t="s">
        <v>131</v>
      </c>
      <c r="E57" s="153">
        <f t="shared" si="1"/>
        <v>9525.6</v>
      </c>
      <c r="F57" s="84">
        <v>9525.6</v>
      </c>
      <c r="G57" s="84">
        <v>9525.6</v>
      </c>
      <c r="H57" s="84"/>
      <c r="I57" s="84"/>
      <c r="J57" s="84"/>
      <c r="K57" s="84"/>
      <c r="L57" s="84"/>
      <c r="M57" s="84"/>
      <c r="N57" s="84"/>
      <c r="O57" s="84">
        <v>0</v>
      </c>
      <c r="P57" s="84"/>
      <c r="Q57" s="134"/>
      <c r="R57" s="134"/>
      <c r="S57" s="160"/>
      <c r="T57" s="160"/>
      <c r="U57" s="160"/>
      <c r="V57" s="160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</row>
    <row r="58" s="65" customFormat="1" ht="18.95" customHeight="1" spans="1:244">
      <c r="A58" s="87" t="s">
        <v>111</v>
      </c>
      <c r="B58" s="87" t="s">
        <v>112</v>
      </c>
      <c r="C58" s="87" t="s">
        <v>134</v>
      </c>
      <c r="D58" s="84" t="s">
        <v>131</v>
      </c>
      <c r="E58" s="153">
        <f t="shared" si="1"/>
        <v>10000</v>
      </c>
      <c r="F58" s="84">
        <v>10000</v>
      </c>
      <c r="G58" s="84"/>
      <c r="H58" s="84">
        <v>10000</v>
      </c>
      <c r="I58" s="84"/>
      <c r="J58" s="84"/>
      <c r="K58" s="84"/>
      <c r="L58" s="84"/>
      <c r="M58" s="84"/>
      <c r="N58" s="84"/>
      <c r="O58" s="84">
        <v>0</v>
      </c>
      <c r="P58" s="84"/>
      <c r="Q58" s="134"/>
      <c r="R58" s="134"/>
      <c r="S58" s="160"/>
      <c r="T58" s="160"/>
      <c r="U58" s="160"/>
      <c r="V58" s="160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</row>
    <row r="59" s="65" customFormat="1" ht="18.95" customHeight="1" spans="1:244">
      <c r="A59" s="87" t="s">
        <v>111</v>
      </c>
      <c r="B59" s="87" t="s">
        <v>112</v>
      </c>
      <c r="C59" s="87" t="s">
        <v>134</v>
      </c>
      <c r="D59" s="84" t="s">
        <v>131</v>
      </c>
      <c r="E59" s="153">
        <f t="shared" si="1"/>
        <v>15000</v>
      </c>
      <c r="F59" s="84">
        <v>15000</v>
      </c>
      <c r="G59" s="84"/>
      <c r="H59" s="84"/>
      <c r="I59" s="84">
        <v>15000</v>
      </c>
      <c r="J59" s="84"/>
      <c r="K59" s="84"/>
      <c r="L59" s="84"/>
      <c r="M59" s="84"/>
      <c r="N59" s="84"/>
      <c r="O59" s="84">
        <v>0</v>
      </c>
      <c r="P59" s="84"/>
      <c r="Q59" s="134"/>
      <c r="R59" s="134"/>
      <c r="S59" s="160"/>
      <c r="T59" s="160"/>
      <c r="U59" s="160"/>
      <c r="V59" s="160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3.625" customWidth="1"/>
    <col min="7" max="21" width="7.25" customWidth="1"/>
  </cols>
  <sheetData>
    <row r="1" customHeight="1" spans="1:2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40" t="s">
        <v>308</v>
      </c>
    </row>
    <row r="2" ht="24.75" customHeight="1" spans="1:21">
      <c r="A2" s="125" t="s">
        <v>309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ht="19.5" customHeight="1" spans="1:2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41" t="s">
        <v>77</v>
      </c>
      <c r="U3" s="141"/>
    </row>
    <row r="4" ht="27.75" customHeight="1" spans="1:21">
      <c r="A4" s="126" t="s">
        <v>137</v>
      </c>
      <c r="B4" s="127"/>
      <c r="C4" s="128"/>
      <c r="D4" s="129" t="s">
        <v>176</v>
      </c>
      <c r="E4" s="129" t="s">
        <v>177</v>
      </c>
      <c r="F4" s="129" t="s">
        <v>107</v>
      </c>
      <c r="G4" s="130" t="s">
        <v>178</v>
      </c>
      <c r="H4" s="130" t="s">
        <v>179</v>
      </c>
      <c r="I4" s="130" t="s">
        <v>180</v>
      </c>
      <c r="J4" s="130" t="s">
        <v>181</v>
      </c>
      <c r="K4" s="130" t="s">
        <v>182</v>
      </c>
      <c r="L4" s="130" t="s">
        <v>183</v>
      </c>
      <c r="M4" s="130" t="s">
        <v>148</v>
      </c>
      <c r="N4" s="130" t="s">
        <v>184</v>
      </c>
      <c r="O4" s="130" t="s">
        <v>146</v>
      </c>
      <c r="P4" s="130" t="s">
        <v>150</v>
      </c>
      <c r="Q4" s="130" t="s">
        <v>149</v>
      </c>
      <c r="R4" s="130" t="s">
        <v>185</v>
      </c>
      <c r="S4" s="130" t="s">
        <v>186</v>
      </c>
      <c r="T4" s="130" t="s">
        <v>187</v>
      </c>
      <c r="U4" s="130" t="s">
        <v>153</v>
      </c>
    </row>
    <row r="5" ht="13.5" customHeight="1" spans="1:21">
      <c r="A5" s="129" t="s">
        <v>108</v>
      </c>
      <c r="B5" s="129" t="s">
        <v>109</v>
      </c>
      <c r="C5" s="129" t="s">
        <v>110</v>
      </c>
      <c r="D5" s="131"/>
      <c r="E5" s="131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</row>
    <row r="6" ht="18" customHeight="1" spans="1:21">
      <c r="A6" s="132"/>
      <c r="B6" s="132"/>
      <c r="C6" s="132"/>
      <c r="D6" s="132"/>
      <c r="E6" s="132"/>
      <c r="F6" s="132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</row>
    <row r="7" s="123" customFormat="1" ht="24.95" customHeight="1" spans="1:21">
      <c r="A7" s="79"/>
      <c r="B7" s="79"/>
      <c r="C7" s="79"/>
      <c r="D7" s="79"/>
      <c r="E7" s="79" t="s">
        <v>80</v>
      </c>
      <c r="F7" s="133">
        <f>G7+H7+I7+J7+K7+L7+M7+N7+O7+P7+Q7+R7+S7+T7+U7</f>
        <v>21096718.52</v>
      </c>
      <c r="G7" s="79">
        <f>G30+G8+G37+G45+G52</f>
        <v>8672930.4</v>
      </c>
      <c r="H7" s="79">
        <f>H30+H8+H37+H45+H52</f>
        <v>2680600</v>
      </c>
      <c r="I7" s="136"/>
      <c r="J7" s="137">
        <f>J30+J8+J37+J45+J52</f>
        <v>2614400</v>
      </c>
      <c r="K7" s="136"/>
      <c r="L7" s="136"/>
      <c r="M7" s="136"/>
      <c r="N7" s="136">
        <v>0</v>
      </c>
      <c r="O7" s="137">
        <f>O30+O8+O37+O45+O52</f>
        <v>2998788.12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7">
        <f>U30+U8+U37+U45+U52</f>
        <v>4130000</v>
      </c>
    </row>
    <row r="8" ht="24.95" customHeight="1" spans="1:21">
      <c r="A8" s="79"/>
      <c r="B8" s="79"/>
      <c r="C8" s="79"/>
      <c r="D8" s="79">
        <v>603001</v>
      </c>
      <c r="E8" s="84" t="s">
        <v>94</v>
      </c>
      <c r="F8" s="133">
        <f>G8+H8+I8+J8+K8+L8+M8+N8+O8+P8+Q8+R8+S8+T8+U8</f>
        <v>19145304.15</v>
      </c>
      <c r="G8" s="79">
        <f>SUM(G9:G29)</f>
        <v>7706516.03</v>
      </c>
      <c r="H8" s="79">
        <f>SUM(H9:H29)</f>
        <v>1901600</v>
      </c>
      <c r="I8" s="136"/>
      <c r="J8" s="138">
        <f>SUM(J9:J28)</f>
        <v>2614400</v>
      </c>
      <c r="K8" s="136"/>
      <c r="L8" s="136"/>
      <c r="M8" s="136"/>
      <c r="N8" s="136">
        <v>0</v>
      </c>
      <c r="O8" s="137">
        <f>SUM(O9:O29)</f>
        <v>2792788.12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7">
        <f>SUM(U9:U29)</f>
        <v>4130000</v>
      </c>
    </row>
    <row r="9" ht="24.95" customHeight="1" spans="1:21">
      <c r="A9" s="87" t="s">
        <v>111</v>
      </c>
      <c r="B9" s="87" t="s">
        <v>112</v>
      </c>
      <c r="C9" s="87" t="s">
        <v>113</v>
      </c>
      <c r="D9" s="87" t="s">
        <v>114</v>
      </c>
      <c r="E9" s="84" t="s">
        <v>115</v>
      </c>
      <c r="F9" s="133">
        <f>G9+H9+I9+J9+K9+L9+M9+N9+O9+P9+Q9+R9+S9+T9+U9</f>
        <v>2046225.93</v>
      </c>
      <c r="G9" s="84">
        <v>2046225.93</v>
      </c>
      <c r="H9" s="84"/>
      <c r="I9" s="136"/>
      <c r="J9" s="84">
        <v>0</v>
      </c>
      <c r="K9" s="136"/>
      <c r="L9" s="136"/>
      <c r="M9" s="136"/>
      <c r="N9" s="136">
        <v>0</v>
      </c>
      <c r="O9" s="84"/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84"/>
    </row>
    <row r="10" ht="24.95" customHeight="1" spans="1:21">
      <c r="A10" s="87" t="s">
        <v>111</v>
      </c>
      <c r="B10" s="87" t="s">
        <v>112</v>
      </c>
      <c r="C10" s="87" t="s">
        <v>113</v>
      </c>
      <c r="D10" s="87" t="s">
        <v>114</v>
      </c>
      <c r="E10" s="84" t="s">
        <v>115</v>
      </c>
      <c r="F10" s="133">
        <f t="shared" ref="F10:F58" si="0">G10+H10+I10+J10+K10+L10+M10+N10+O10+P10+Q10+R10+S10+T10+U10</f>
        <v>2854640</v>
      </c>
      <c r="G10" s="84">
        <v>2854640</v>
      </c>
      <c r="H10" s="84"/>
      <c r="I10" s="136"/>
      <c r="J10" s="84">
        <v>0</v>
      </c>
      <c r="K10" s="136"/>
      <c r="L10" s="136"/>
      <c r="M10" s="136"/>
      <c r="N10" s="136">
        <v>0</v>
      </c>
      <c r="O10" s="84"/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84"/>
    </row>
    <row r="11" ht="24.95" customHeight="1" spans="1:21">
      <c r="A11" s="87" t="s">
        <v>111</v>
      </c>
      <c r="B11" s="87" t="s">
        <v>112</v>
      </c>
      <c r="C11" s="87" t="s">
        <v>113</v>
      </c>
      <c r="D11" s="87" t="s">
        <v>114</v>
      </c>
      <c r="E11" s="84" t="s">
        <v>115</v>
      </c>
      <c r="F11" s="133">
        <f t="shared" si="0"/>
        <v>24419.6</v>
      </c>
      <c r="G11" s="84">
        <v>24419.6</v>
      </c>
      <c r="H11" s="84"/>
      <c r="I11" s="136"/>
      <c r="J11" s="84">
        <v>0</v>
      </c>
      <c r="K11" s="136"/>
      <c r="L11" s="136"/>
      <c r="M11" s="136"/>
      <c r="N11" s="136">
        <v>0</v>
      </c>
      <c r="O11" s="84"/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84"/>
    </row>
    <row r="12" ht="24.95" customHeight="1" spans="1:21">
      <c r="A12" s="87" t="s">
        <v>111</v>
      </c>
      <c r="B12" s="87" t="s">
        <v>112</v>
      </c>
      <c r="C12" s="87" t="s">
        <v>113</v>
      </c>
      <c r="D12" s="87" t="s">
        <v>114</v>
      </c>
      <c r="E12" s="84" t="s">
        <v>115</v>
      </c>
      <c r="F12" s="133">
        <f t="shared" si="0"/>
        <v>540000</v>
      </c>
      <c r="G12" s="84">
        <v>540000</v>
      </c>
      <c r="H12" s="84"/>
      <c r="I12" s="136"/>
      <c r="J12" s="84">
        <v>0</v>
      </c>
      <c r="K12" s="136"/>
      <c r="L12" s="136"/>
      <c r="M12" s="136"/>
      <c r="N12" s="136">
        <v>0</v>
      </c>
      <c r="O12" s="84"/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84"/>
    </row>
    <row r="13" ht="24.95" customHeight="1" spans="1:21">
      <c r="A13" s="87" t="s">
        <v>111</v>
      </c>
      <c r="B13" s="87" t="s">
        <v>112</v>
      </c>
      <c r="C13" s="87" t="s">
        <v>113</v>
      </c>
      <c r="D13" s="87" t="s">
        <v>114</v>
      </c>
      <c r="E13" s="84" t="s">
        <v>115</v>
      </c>
      <c r="F13" s="133">
        <f t="shared" si="0"/>
        <v>1275946.1</v>
      </c>
      <c r="G13" s="84">
        <v>1275946.1</v>
      </c>
      <c r="H13" s="84"/>
      <c r="I13" s="136"/>
      <c r="J13" s="84">
        <v>0</v>
      </c>
      <c r="K13" s="136"/>
      <c r="L13" s="136"/>
      <c r="M13" s="136"/>
      <c r="N13" s="136">
        <v>0</v>
      </c>
      <c r="O13" s="84"/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84"/>
    </row>
    <row r="14" ht="24.95" customHeight="1" spans="1:21">
      <c r="A14" s="87" t="s">
        <v>111</v>
      </c>
      <c r="B14" s="87" t="s">
        <v>112</v>
      </c>
      <c r="C14" s="87" t="s">
        <v>113</v>
      </c>
      <c r="D14" s="87" t="s">
        <v>114</v>
      </c>
      <c r="E14" s="84" t="s">
        <v>115</v>
      </c>
      <c r="F14" s="133">
        <f t="shared" si="0"/>
        <v>189315</v>
      </c>
      <c r="G14" s="84">
        <v>189315</v>
      </c>
      <c r="H14" s="84"/>
      <c r="I14" s="136"/>
      <c r="J14" s="84">
        <v>0</v>
      </c>
      <c r="K14" s="136"/>
      <c r="L14" s="136"/>
      <c r="M14" s="136"/>
      <c r="N14" s="136">
        <v>0</v>
      </c>
      <c r="O14" s="84"/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84"/>
    </row>
    <row r="15" ht="24.95" customHeight="1" spans="1:21">
      <c r="A15" s="87" t="s">
        <v>111</v>
      </c>
      <c r="B15" s="87" t="s">
        <v>112</v>
      </c>
      <c r="C15" s="87" t="s">
        <v>113</v>
      </c>
      <c r="D15" s="87" t="s">
        <v>114</v>
      </c>
      <c r="E15" s="84" t="s">
        <v>115</v>
      </c>
      <c r="F15" s="133">
        <f t="shared" si="0"/>
        <v>1901600</v>
      </c>
      <c r="G15" s="84"/>
      <c r="H15" s="84">
        <v>1901600</v>
      </c>
      <c r="I15" s="136"/>
      <c r="J15" s="84">
        <v>0</v>
      </c>
      <c r="K15" s="136"/>
      <c r="L15" s="136"/>
      <c r="M15" s="136"/>
      <c r="N15" s="136">
        <v>0</v>
      </c>
      <c r="O15" s="84"/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84"/>
    </row>
    <row r="16" ht="24.95" customHeight="1" spans="1:21">
      <c r="A16" s="87" t="s">
        <v>111</v>
      </c>
      <c r="B16" s="87" t="s">
        <v>112</v>
      </c>
      <c r="C16" s="87" t="s">
        <v>113</v>
      </c>
      <c r="D16" s="87" t="s">
        <v>114</v>
      </c>
      <c r="E16" s="84" t="s">
        <v>115</v>
      </c>
      <c r="F16" s="133">
        <f t="shared" si="0"/>
        <v>2792788.12</v>
      </c>
      <c r="G16" s="84"/>
      <c r="H16" s="84"/>
      <c r="I16" s="139"/>
      <c r="J16" s="84">
        <v>0</v>
      </c>
      <c r="K16" s="139"/>
      <c r="L16" s="139"/>
      <c r="M16" s="139"/>
      <c r="N16" s="139"/>
      <c r="O16" s="84">
        <v>2792788.12</v>
      </c>
      <c r="P16" s="139"/>
      <c r="Q16" s="139"/>
      <c r="R16" s="139"/>
      <c r="S16" s="139"/>
      <c r="T16" s="139"/>
      <c r="U16" s="84"/>
    </row>
    <row r="17" ht="24.95" customHeight="1" spans="1:21">
      <c r="A17" s="87" t="s">
        <v>111</v>
      </c>
      <c r="B17" s="87" t="s">
        <v>112</v>
      </c>
      <c r="C17" s="87" t="s">
        <v>116</v>
      </c>
      <c r="D17" s="87" t="s">
        <v>114</v>
      </c>
      <c r="E17" s="84" t="s">
        <v>117</v>
      </c>
      <c r="F17" s="133">
        <f t="shared" si="0"/>
        <v>100000</v>
      </c>
      <c r="G17" s="84">
        <v>0</v>
      </c>
      <c r="H17" s="84">
        <v>0</v>
      </c>
      <c r="I17" s="139"/>
      <c r="J17" s="84">
        <v>0</v>
      </c>
      <c r="K17" s="139"/>
      <c r="L17" s="139"/>
      <c r="M17" s="139"/>
      <c r="N17" s="139"/>
      <c r="O17" s="84"/>
      <c r="P17" s="139"/>
      <c r="Q17" s="139"/>
      <c r="R17" s="139"/>
      <c r="S17" s="139"/>
      <c r="T17" s="139"/>
      <c r="U17" s="84">
        <v>100000</v>
      </c>
    </row>
    <row r="18" ht="24.95" customHeight="1" spans="1:21">
      <c r="A18" s="87" t="s">
        <v>111</v>
      </c>
      <c r="B18" s="87" t="s">
        <v>112</v>
      </c>
      <c r="C18" s="87" t="s">
        <v>116</v>
      </c>
      <c r="D18" s="87" t="s">
        <v>114</v>
      </c>
      <c r="E18" s="84" t="s">
        <v>117</v>
      </c>
      <c r="F18" s="133">
        <f t="shared" si="0"/>
        <v>500000</v>
      </c>
      <c r="G18" s="84">
        <v>0</v>
      </c>
      <c r="H18" s="84">
        <v>0</v>
      </c>
      <c r="I18" s="139"/>
      <c r="J18" s="84"/>
      <c r="K18" s="139"/>
      <c r="L18" s="139"/>
      <c r="M18" s="139"/>
      <c r="N18" s="139"/>
      <c r="O18" s="84"/>
      <c r="P18" s="139"/>
      <c r="Q18" s="139"/>
      <c r="R18" s="139"/>
      <c r="S18" s="139"/>
      <c r="T18" s="139"/>
      <c r="U18" s="84">
        <v>500000</v>
      </c>
    </row>
    <row r="19" ht="24.95" customHeight="1" spans="1:21">
      <c r="A19" s="87" t="s">
        <v>111</v>
      </c>
      <c r="B19" s="87" t="s">
        <v>112</v>
      </c>
      <c r="C19" s="87" t="s">
        <v>116</v>
      </c>
      <c r="D19" s="87" t="s">
        <v>114</v>
      </c>
      <c r="E19" s="84" t="s">
        <v>117</v>
      </c>
      <c r="F19" s="133">
        <f t="shared" si="0"/>
        <v>100000</v>
      </c>
      <c r="G19" s="84">
        <v>0</v>
      </c>
      <c r="H19" s="84">
        <v>0</v>
      </c>
      <c r="I19" s="139"/>
      <c r="J19" s="84"/>
      <c r="K19" s="139"/>
      <c r="L19" s="139"/>
      <c r="M19" s="139"/>
      <c r="N19" s="139"/>
      <c r="O19" s="84"/>
      <c r="P19" s="139"/>
      <c r="Q19" s="139"/>
      <c r="R19" s="139"/>
      <c r="S19" s="139"/>
      <c r="T19" s="139"/>
      <c r="U19" s="84">
        <v>100000</v>
      </c>
    </row>
    <row r="20" ht="24.95" customHeight="1" spans="1:21">
      <c r="A20" s="87" t="s">
        <v>111</v>
      </c>
      <c r="B20" s="87" t="s">
        <v>112</v>
      </c>
      <c r="C20" s="87" t="s">
        <v>116</v>
      </c>
      <c r="D20" s="87" t="s">
        <v>114</v>
      </c>
      <c r="E20" s="84" t="s">
        <v>117</v>
      </c>
      <c r="F20" s="133">
        <f t="shared" si="0"/>
        <v>36629.4</v>
      </c>
      <c r="G20" s="84">
        <v>36629.4</v>
      </c>
      <c r="H20" s="84"/>
      <c r="I20" s="139"/>
      <c r="J20" s="84"/>
      <c r="K20" s="139"/>
      <c r="L20" s="139"/>
      <c r="M20" s="139"/>
      <c r="N20" s="139"/>
      <c r="O20" s="84"/>
      <c r="P20" s="139"/>
      <c r="Q20" s="139"/>
      <c r="R20" s="139"/>
      <c r="S20" s="139"/>
      <c r="T20" s="139"/>
      <c r="U20" s="84"/>
    </row>
    <row r="21" ht="24.95" customHeight="1" spans="1:21">
      <c r="A21" s="87" t="s">
        <v>111</v>
      </c>
      <c r="B21" s="87" t="s">
        <v>112</v>
      </c>
      <c r="C21" s="87" t="s">
        <v>116</v>
      </c>
      <c r="D21" s="87" t="s">
        <v>114</v>
      </c>
      <c r="E21" s="84" t="s">
        <v>117</v>
      </c>
      <c r="F21" s="133">
        <f t="shared" si="0"/>
        <v>89340</v>
      </c>
      <c r="G21" s="84">
        <v>89340</v>
      </c>
      <c r="H21" s="84"/>
      <c r="I21" s="139"/>
      <c r="J21" s="84"/>
      <c r="K21" s="139"/>
      <c r="L21" s="139"/>
      <c r="M21" s="139"/>
      <c r="N21" s="139"/>
      <c r="O21" s="84"/>
      <c r="P21" s="139"/>
      <c r="Q21" s="139"/>
      <c r="R21" s="139"/>
      <c r="S21" s="139"/>
      <c r="T21" s="139"/>
      <c r="U21" s="84"/>
    </row>
    <row r="22" ht="24.95" customHeight="1" spans="1:21">
      <c r="A22" s="87" t="s">
        <v>111</v>
      </c>
      <c r="B22" s="87" t="s">
        <v>112</v>
      </c>
      <c r="C22" s="87" t="s">
        <v>116</v>
      </c>
      <c r="D22" s="87" t="s">
        <v>114</v>
      </c>
      <c r="E22" s="84" t="s">
        <v>117</v>
      </c>
      <c r="F22" s="133">
        <f t="shared" si="0"/>
        <v>650000</v>
      </c>
      <c r="G22" s="84">
        <v>650000</v>
      </c>
      <c r="H22" s="84"/>
      <c r="I22" s="139"/>
      <c r="J22" s="84"/>
      <c r="K22" s="139"/>
      <c r="L22" s="139"/>
      <c r="M22" s="139"/>
      <c r="N22" s="139"/>
      <c r="O22" s="84"/>
      <c r="P22" s="139"/>
      <c r="Q22" s="139"/>
      <c r="R22" s="139"/>
      <c r="S22" s="139"/>
      <c r="T22" s="139"/>
      <c r="U22" s="84"/>
    </row>
    <row r="23" ht="24.95" customHeight="1" spans="1:21">
      <c r="A23" s="87" t="s">
        <v>111</v>
      </c>
      <c r="B23" s="87" t="s">
        <v>112</v>
      </c>
      <c r="C23" s="87" t="s">
        <v>116</v>
      </c>
      <c r="D23" s="87" t="s">
        <v>114</v>
      </c>
      <c r="E23" s="84" t="s">
        <v>117</v>
      </c>
      <c r="F23" s="133">
        <f t="shared" si="0"/>
        <v>1014400</v>
      </c>
      <c r="G23" s="84"/>
      <c r="H23" s="84"/>
      <c r="I23" s="139"/>
      <c r="J23" s="84">
        <v>1014400</v>
      </c>
      <c r="K23" s="139"/>
      <c r="L23" s="139"/>
      <c r="M23" s="139"/>
      <c r="N23" s="139"/>
      <c r="O23" s="84"/>
      <c r="P23" s="139"/>
      <c r="Q23" s="139"/>
      <c r="R23" s="139"/>
      <c r="S23" s="139"/>
      <c r="T23" s="139"/>
      <c r="U23" s="84"/>
    </row>
    <row r="24" ht="24.95" customHeight="1" spans="1:21">
      <c r="A24" s="87" t="s">
        <v>111</v>
      </c>
      <c r="B24" s="87" t="s">
        <v>118</v>
      </c>
      <c r="C24" s="134">
        <v>99</v>
      </c>
      <c r="D24" s="87" t="s">
        <v>114</v>
      </c>
      <c r="E24" s="84" t="s">
        <v>119</v>
      </c>
      <c r="F24" s="133">
        <f t="shared" si="0"/>
        <v>10000</v>
      </c>
      <c r="G24" s="84">
        <v>0</v>
      </c>
      <c r="H24" s="84">
        <v>0</v>
      </c>
      <c r="I24" s="139"/>
      <c r="J24" s="84"/>
      <c r="K24" s="139"/>
      <c r="L24" s="139"/>
      <c r="M24" s="139"/>
      <c r="N24" s="139"/>
      <c r="O24" s="84"/>
      <c r="P24" s="139"/>
      <c r="Q24" s="139"/>
      <c r="R24" s="139"/>
      <c r="S24" s="139"/>
      <c r="T24" s="139"/>
      <c r="U24" s="84">
        <v>10000</v>
      </c>
    </row>
    <row r="25" ht="24.95" customHeight="1" spans="1:21">
      <c r="A25" s="87" t="s">
        <v>111</v>
      </c>
      <c r="B25" s="87" t="s">
        <v>120</v>
      </c>
      <c r="C25" s="134">
        <v>99</v>
      </c>
      <c r="D25" s="87" t="s">
        <v>114</v>
      </c>
      <c r="E25" s="84" t="s">
        <v>121</v>
      </c>
      <c r="F25" s="133">
        <f t="shared" si="0"/>
        <v>3300000</v>
      </c>
      <c r="G25" s="84"/>
      <c r="H25" s="84"/>
      <c r="I25" s="139"/>
      <c r="J25" s="84"/>
      <c r="K25" s="139"/>
      <c r="L25" s="139"/>
      <c r="M25" s="139"/>
      <c r="N25" s="139"/>
      <c r="O25" s="84"/>
      <c r="P25" s="139"/>
      <c r="Q25" s="139"/>
      <c r="R25" s="139"/>
      <c r="S25" s="139"/>
      <c r="T25" s="139"/>
      <c r="U25" s="84">
        <v>3300000</v>
      </c>
    </row>
    <row r="26" ht="24.95" customHeight="1" spans="1:21">
      <c r="A26" s="87" t="s">
        <v>122</v>
      </c>
      <c r="B26" s="87" t="s">
        <v>123</v>
      </c>
      <c r="C26" s="134">
        <v>99</v>
      </c>
      <c r="D26" s="87" t="s">
        <v>114</v>
      </c>
      <c r="E26" s="84" t="s">
        <v>124</v>
      </c>
      <c r="F26" s="133">
        <f t="shared" si="0"/>
        <v>30000</v>
      </c>
      <c r="G26" s="84">
        <v>0</v>
      </c>
      <c r="H26" s="84">
        <v>0</v>
      </c>
      <c r="I26" s="139"/>
      <c r="J26" s="84"/>
      <c r="K26" s="139"/>
      <c r="L26" s="139"/>
      <c r="M26" s="139"/>
      <c r="N26" s="139"/>
      <c r="O26" s="84"/>
      <c r="P26" s="139"/>
      <c r="Q26" s="139"/>
      <c r="R26" s="139"/>
      <c r="S26" s="139"/>
      <c r="T26" s="139"/>
      <c r="U26" s="84">
        <v>30000</v>
      </c>
    </row>
    <row r="27" ht="24.95" customHeight="1" spans="1:21">
      <c r="A27" s="87" t="s">
        <v>125</v>
      </c>
      <c r="B27" s="87" t="s">
        <v>112</v>
      </c>
      <c r="C27" s="134">
        <v>99</v>
      </c>
      <c r="D27" s="87" t="s">
        <v>114</v>
      </c>
      <c r="E27" s="84" t="s">
        <v>126</v>
      </c>
      <c r="F27" s="133">
        <f t="shared" si="0"/>
        <v>30000</v>
      </c>
      <c r="G27" s="84">
        <v>0</v>
      </c>
      <c r="H27" s="84">
        <v>0</v>
      </c>
      <c r="I27" s="139"/>
      <c r="J27" s="84"/>
      <c r="K27" s="139"/>
      <c r="L27" s="139"/>
      <c r="M27" s="139"/>
      <c r="N27" s="139"/>
      <c r="O27" s="84"/>
      <c r="P27" s="139"/>
      <c r="Q27" s="139"/>
      <c r="R27" s="139"/>
      <c r="S27" s="139"/>
      <c r="T27" s="139"/>
      <c r="U27" s="84">
        <v>30000</v>
      </c>
    </row>
    <row r="28" ht="24.95" customHeight="1" spans="1:21">
      <c r="A28" s="87" t="s">
        <v>125</v>
      </c>
      <c r="B28" s="87" t="s">
        <v>120</v>
      </c>
      <c r="C28" s="135" t="s">
        <v>118</v>
      </c>
      <c r="D28" s="87" t="s">
        <v>114</v>
      </c>
      <c r="E28" s="84" t="s">
        <v>127</v>
      </c>
      <c r="F28" s="133">
        <f t="shared" si="0"/>
        <v>1600000</v>
      </c>
      <c r="G28" s="84"/>
      <c r="H28" s="84"/>
      <c r="I28" s="139"/>
      <c r="J28" s="84">
        <v>1600000</v>
      </c>
      <c r="K28" s="139"/>
      <c r="L28" s="139"/>
      <c r="M28" s="139"/>
      <c r="N28" s="139"/>
      <c r="O28" s="84"/>
      <c r="P28" s="139"/>
      <c r="Q28" s="139"/>
      <c r="R28" s="139"/>
      <c r="S28" s="139"/>
      <c r="T28" s="139"/>
      <c r="U28" s="84"/>
    </row>
    <row r="29" ht="24.95" customHeight="1" spans="1:21">
      <c r="A29" s="87" t="s">
        <v>128</v>
      </c>
      <c r="B29" s="87" t="s">
        <v>113</v>
      </c>
      <c r="C29" s="135" t="s">
        <v>118</v>
      </c>
      <c r="D29" s="87" t="s">
        <v>114</v>
      </c>
      <c r="E29" s="84" t="s">
        <v>129</v>
      </c>
      <c r="F29" s="133">
        <f t="shared" si="0"/>
        <v>60000</v>
      </c>
      <c r="G29" s="84">
        <v>0</v>
      </c>
      <c r="H29" s="84">
        <v>0</v>
      </c>
      <c r="I29" s="139"/>
      <c r="J29" s="84"/>
      <c r="K29" s="139"/>
      <c r="L29" s="139"/>
      <c r="M29" s="139"/>
      <c r="N29" s="139"/>
      <c r="O29" s="84"/>
      <c r="P29" s="139"/>
      <c r="Q29" s="139"/>
      <c r="R29" s="139"/>
      <c r="S29" s="139"/>
      <c r="T29" s="139"/>
      <c r="U29" s="84">
        <v>60000</v>
      </c>
    </row>
    <row r="30" ht="24.95" customHeight="1" spans="1:21">
      <c r="A30" s="87"/>
      <c r="B30" s="87"/>
      <c r="C30" s="135"/>
      <c r="D30" s="87" t="s">
        <v>130</v>
      </c>
      <c r="E30" s="84" t="s">
        <v>96</v>
      </c>
      <c r="F30" s="133">
        <f t="shared" si="0"/>
        <v>685244.01</v>
      </c>
      <c r="G30" s="84">
        <f>SUM(G31:G36)</f>
        <v>450244.01</v>
      </c>
      <c r="H30" s="84">
        <f>SUM(H31:H36)</f>
        <v>202000</v>
      </c>
      <c r="I30" s="139"/>
      <c r="J30" s="84"/>
      <c r="K30" s="139"/>
      <c r="L30" s="139"/>
      <c r="M30" s="139"/>
      <c r="N30" s="139"/>
      <c r="O30" s="84">
        <f>SUM(O31:O36)</f>
        <v>33000</v>
      </c>
      <c r="P30" s="139"/>
      <c r="Q30" s="139"/>
      <c r="R30" s="139"/>
      <c r="S30" s="139"/>
      <c r="T30" s="139"/>
      <c r="U30" s="84"/>
    </row>
    <row r="31" ht="24.95" customHeight="1" spans="1:21">
      <c r="A31" s="87" t="s">
        <v>111</v>
      </c>
      <c r="B31" s="87" t="s">
        <v>112</v>
      </c>
      <c r="C31" s="134">
        <v>50</v>
      </c>
      <c r="D31" s="87" t="s">
        <v>130</v>
      </c>
      <c r="E31" s="84" t="s">
        <v>131</v>
      </c>
      <c r="F31" s="133">
        <f t="shared" si="0"/>
        <v>177180</v>
      </c>
      <c r="G31" s="84">
        <v>177180</v>
      </c>
      <c r="H31" s="84"/>
      <c r="I31" s="139"/>
      <c r="J31" s="84"/>
      <c r="K31" s="139"/>
      <c r="L31" s="139"/>
      <c r="M31" s="139"/>
      <c r="N31" s="139"/>
      <c r="O31" s="84"/>
      <c r="P31" s="139"/>
      <c r="Q31" s="139"/>
      <c r="R31" s="139"/>
      <c r="S31" s="139"/>
      <c r="T31" s="139"/>
      <c r="U31" s="84"/>
    </row>
    <row r="32" ht="24.95" customHeight="1" spans="1:21">
      <c r="A32" s="87" t="s">
        <v>111</v>
      </c>
      <c r="B32" s="87" t="s">
        <v>112</v>
      </c>
      <c r="C32" s="134">
        <v>50</v>
      </c>
      <c r="D32" s="87" t="s">
        <v>130</v>
      </c>
      <c r="E32" s="84" t="s">
        <v>131</v>
      </c>
      <c r="F32" s="133">
        <f t="shared" si="0"/>
        <v>113524.01</v>
      </c>
      <c r="G32" s="84">
        <v>113524.01</v>
      </c>
      <c r="H32" s="84"/>
      <c r="I32" s="139"/>
      <c r="J32" s="84"/>
      <c r="K32" s="139"/>
      <c r="L32" s="139"/>
      <c r="M32" s="139"/>
      <c r="N32" s="139"/>
      <c r="O32" s="84"/>
      <c r="P32" s="139"/>
      <c r="Q32" s="139"/>
      <c r="R32" s="139"/>
      <c r="S32" s="139"/>
      <c r="T32" s="139"/>
      <c r="U32" s="84"/>
    </row>
    <row r="33" ht="24.95" customHeight="1" spans="1:21">
      <c r="A33" s="87" t="s">
        <v>111</v>
      </c>
      <c r="B33" s="87" t="s">
        <v>112</v>
      </c>
      <c r="C33" s="134">
        <v>50</v>
      </c>
      <c r="D33" s="87" t="s">
        <v>130</v>
      </c>
      <c r="E33" s="84" t="s">
        <v>131</v>
      </c>
      <c r="F33" s="133">
        <f t="shared" si="0"/>
        <v>115620</v>
      </c>
      <c r="G33" s="84">
        <v>115620</v>
      </c>
      <c r="H33" s="84"/>
      <c r="I33" s="139"/>
      <c r="J33" s="84"/>
      <c r="K33" s="139"/>
      <c r="L33" s="139"/>
      <c r="M33" s="139"/>
      <c r="N33" s="139"/>
      <c r="O33" s="84"/>
      <c r="P33" s="139"/>
      <c r="Q33" s="139"/>
      <c r="R33" s="139"/>
      <c r="S33" s="139"/>
      <c r="T33" s="139"/>
      <c r="U33" s="84"/>
    </row>
    <row r="34" ht="24.95" customHeight="1" spans="1:21">
      <c r="A34" s="87" t="s">
        <v>111</v>
      </c>
      <c r="B34" s="87" t="s">
        <v>112</v>
      </c>
      <c r="C34" s="134">
        <v>50</v>
      </c>
      <c r="D34" s="87" t="s">
        <v>130</v>
      </c>
      <c r="E34" s="84" t="s">
        <v>131</v>
      </c>
      <c r="F34" s="133">
        <f t="shared" si="0"/>
        <v>43920</v>
      </c>
      <c r="G34" s="84">
        <v>43920</v>
      </c>
      <c r="H34" s="84"/>
      <c r="I34" s="139"/>
      <c r="J34" s="84"/>
      <c r="K34" s="139"/>
      <c r="L34" s="139"/>
      <c r="M34" s="139"/>
      <c r="N34" s="139"/>
      <c r="O34" s="84"/>
      <c r="P34" s="139"/>
      <c r="Q34" s="139"/>
      <c r="R34" s="139"/>
      <c r="S34" s="139"/>
      <c r="T34" s="139"/>
      <c r="U34" s="84"/>
    </row>
    <row r="35" ht="24.95" customHeight="1" spans="1:21">
      <c r="A35" s="87" t="s">
        <v>111</v>
      </c>
      <c r="B35" s="87" t="s">
        <v>112</v>
      </c>
      <c r="C35" s="134">
        <v>50</v>
      </c>
      <c r="D35" s="87" t="s">
        <v>130</v>
      </c>
      <c r="E35" s="84" t="s">
        <v>131</v>
      </c>
      <c r="F35" s="133">
        <f t="shared" si="0"/>
        <v>202000</v>
      </c>
      <c r="G35" s="84"/>
      <c r="H35" s="84">
        <v>202000</v>
      </c>
      <c r="I35" s="139"/>
      <c r="J35" s="84"/>
      <c r="K35" s="139"/>
      <c r="L35" s="139"/>
      <c r="M35" s="139"/>
      <c r="N35" s="139"/>
      <c r="O35" s="84"/>
      <c r="P35" s="139"/>
      <c r="Q35" s="139"/>
      <c r="R35" s="139"/>
      <c r="S35" s="139"/>
      <c r="T35" s="139"/>
      <c r="U35" s="84"/>
    </row>
    <row r="36" ht="24.95" customHeight="1" spans="1:21">
      <c r="A36" s="87" t="s">
        <v>111</v>
      </c>
      <c r="B36" s="87" t="s">
        <v>112</v>
      </c>
      <c r="C36" s="134">
        <v>50</v>
      </c>
      <c r="D36" s="87" t="s">
        <v>130</v>
      </c>
      <c r="E36" s="84" t="s">
        <v>131</v>
      </c>
      <c r="F36" s="133">
        <f t="shared" si="0"/>
        <v>33000</v>
      </c>
      <c r="G36" s="84"/>
      <c r="H36" s="84"/>
      <c r="I36" s="139"/>
      <c r="J36" s="84"/>
      <c r="K36" s="139"/>
      <c r="L36" s="139"/>
      <c r="M36" s="139"/>
      <c r="N36" s="139"/>
      <c r="O36" s="84">
        <v>33000</v>
      </c>
      <c r="P36" s="139"/>
      <c r="Q36" s="139"/>
      <c r="R36" s="139"/>
      <c r="S36" s="139"/>
      <c r="T36" s="139"/>
      <c r="U36" s="84"/>
    </row>
    <row r="37" ht="24.95" customHeight="1" spans="1:21">
      <c r="A37" s="87"/>
      <c r="B37" s="87"/>
      <c r="C37" s="134"/>
      <c r="D37" s="87" t="s">
        <v>132</v>
      </c>
      <c r="E37" s="84" t="s">
        <v>98</v>
      </c>
      <c r="F37" s="133">
        <f t="shared" si="0"/>
        <v>1020122.27</v>
      </c>
      <c r="G37" s="84">
        <f>SUM(G38:G44)</f>
        <v>325122.27</v>
      </c>
      <c r="H37" s="84">
        <f>SUM(H38:H44)</f>
        <v>547000</v>
      </c>
      <c r="I37" s="139"/>
      <c r="J37" s="84"/>
      <c r="K37" s="139"/>
      <c r="L37" s="139"/>
      <c r="M37" s="139"/>
      <c r="N37" s="139"/>
      <c r="O37" s="84">
        <f>SUM(O38:O44)</f>
        <v>148000</v>
      </c>
      <c r="P37" s="139"/>
      <c r="Q37" s="139"/>
      <c r="R37" s="139"/>
      <c r="S37" s="139"/>
      <c r="T37" s="139"/>
      <c r="U37" s="84"/>
    </row>
    <row r="38" ht="24.95" customHeight="1" spans="1:21">
      <c r="A38" s="87" t="s">
        <v>111</v>
      </c>
      <c r="B38" s="87" t="s">
        <v>112</v>
      </c>
      <c r="C38" s="134">
        <v>50</v>
      </c>
      <c r="D38" s="87" t="s">
        <v>132</v>
      </c>
      <c r="E38" s="84" t="s">
        <v>131</v>
      </c>
      <c r="F38" s="133">
        <f t="shared" si="0"/>
        <v>118536</v>
      </c>
      <c r="G38" s="84">
        <v>118536</v>
      </c>
      <c r="H38" s="84"/>
      <c r="I38" s="139"/>
      <c r="J38" s="84"/>
      <c r="K38" s="139"/>
      <c r="L38" s="139"/>
      <c r="M38" s="139"/>
      <c r="N38" s="139"/>
      <c r="O38" s="84"/>
      <c r="P38" s="139"/>
      <c r="Q38" s="139"/>
      <c r="R38" s="139"/>
      <c r="S38" s="139"/>
      <c r="T38" s="139"/>
      <c r="U38" s="84"/>
    </row>
    <row r="39" ht="24.95" customHeight="1" spans="1:21">
      <c r="A39" s="87" t="s">
        <v>111</v>
      </c>
      <c r="B39" s="87" t="s">
        <v>112</v>
      </c>
      <c r="C39" s="134">
        <v>50</v>
      </c>
      <c r="D39" s="87" t="s">
        <v>132</v>
      </c>
      <c r="E39" s="84" t="s">
        <v>131</v>
      </c>
      <c r="F39" s="133">
        <f t="shared" si="0"/>
        <v>540</v>
      </c>
      <c r="G39" s="84">
        <v>540</v>
      </c>
      <c r="H39" s="84"/>
      <c r="I39" s="139"/>
      <c r="J39" s="84"/>
      <c r="K39" s="139"/>
      <c r="L39" s="139"/>
      <c r="M39" s="139"/>
      <c r="N39" s="139"/>
      <c r="O39" s="84"/>
      <c r="P39" s="139"/>
      <c r="Q39" s="139"/>
      <c r="R39" s="139"/>
      <c r="S39" s="139"/>
      <c r="T39" s="139"/>
      <c r="U39" s="84"/>
    </row>
    <row r="40" ht="24.95" customHeight="1" spans="1:21">
      <c r="A40" s="87" t="s">
        <v>111</v>
      </c>
      <c r="B40" s="87" t="s">
        <v>112</v>
      </c>
      <c r="C40" s="134">
        <v>50</v>
      </c>
      <c r="D40" s="87" t="s">
        <v>132</v>
      </c>
      <c r="E40" s="84" t="s">
        <v>131</v>
      </c>
      <c r="F40" s="133">
        <f t="shared" si="0"/>
        <v>81717.87</v>
      </c>
      <c r="G40" s="84">
        <v>81717.87</v>
      </c>
      <c r="H40" s="84"/>
      <c r="I40" s="139"/>
      <c r="J40" s="84"/>
      <c r="K40" s="139"/>
      <c r="L40" s="139"/>
      <c r="M40" s="139"/>
      <c r="N40" s="139"/>
      <c r="O40" s="84"/>
      <c r="P40" s="139"/>
      <c r="Q40" s="139"/>
      <c r="R40" s="139"/>
      <c r="S40" s="139"/>
      <c r="T40" s="139"/>
      <c r="U40" s="84"/>
    </row>
    <row r="41" ht="24.95" customHeight="1" spans="1:21">
      <c r="A41" s="87" t="s">
        <v>111</v>
      </c>
      <c r="B41" s="87" t="s">
        <v>112</v>
      </c>
      <c r="C41" s="134">
        <v>50</v>
      </c>
      <c r="D41" s="87" t="s">
        <v>132</v>
      </c>
      <c r="E41" s="84" t="s">
        <v>131</v>
      </c>
      <c r="F41" s="133">
        <f t="shared" si="0"/>
        <v>92580</v>
      </c>
      <c r="G41" s="84">
        <v>92580</v>
      </c>
      <c r="H41" s="84"/>
      <c r="I41" s="139"/>
      <c r="J41" s="84"/>
      <c r="K41" s="139"/>
      <c r="L41" s="139"/>
      <c r="M41" s="139"/>
      <c r="N41" s="139"/>
      <c r="O41" s="84"/>
      <c r="P41" s="139"/>
      <c r="Q41" s="139"/>
      <c r="R41" s="139"/>
      <c r="S41" s="139"/>
      <c r="T41" s="139"/>
      <c r="U41" s="84"/>
    </row>
    <row r="42" ht="24.95" customHeight="1" spans="1:21">
      <c r="A42" s="87" t="s">
        <v>111</v>
      </c>
      <c r="B42" s="87" t="s">
        <v>112</v>
      </c>
      <c r="C42" s="134">
        <v>50</v>
      </c>
      <c r="D42" s="87" t="s">
        <v>132</v>
      </c>
      <c r="E42" s="84" t="s">
        <v>131</v>
      </c>
      <c r="F42" s="133">
        <f t="shared" si="0"/>
        <v>31748.4</v>
      </c>
      <c r="G42" s="84">
        <v>31748.4</v>
      </c>
      <c r="H42" s="84"/>
      <c r="I42" s="139"/>
      <c r="J42" s="84"/>
      <c r="K42" s="139"/>
      <c r="L42" s="139"/>
      <c r="M42" s="139"/>
      <c r="N42" s="139"/>
      <c r="O42" s="84"/>
      <c r="P42" s="139"/>
      <c r="Q42" s="139"/>
      <c r="R42" s="139"/>
      <c r="S42" s="139"/>
      <c r="T42" s="139"/>
      <c r="U42" s="84"/>
    </row>
    <row r="43" ht="24.95" customHeight="1" spans="1:21">
      <c r="A43" s="87" t="s">
        <v>111</v>
      </c>
      <c r="B43" s="87" t="s">
        <v>112</v>
      </c>
      <c r="C43" s="134">
        <v>50</v>
      </c>
      <c r="D43" s="87" t="s">
        <v>132</v>
      </c>
      <c r="E43" s="84" t="s">
        <v>131</v>
      </c>
      <c r="F43" s="133">
        <f t="shared" si="0"/>
        <v>547000</v>
      </c>
      <c r="G43" s="84"/>
      <c r="H43" s="84">
        <v>547000</v>
      </c>
      <c r="I43" s="139"/>
      <c r="J43" s="84"/>
      <c r="K43" s="139"/>
      <c r="L43" s="139"/>
      <c r="M43" s="139"/>
      <c r="N43" s="139"/>
      <c r="O43" s="84"/>
      <c r="P43" s="139"/>
      <c r="Q43" s="139"/>
      <c r="R43" s="139"/>
      <c r="S43" s="139"/>
      <c r="T43" s="139"/>
      <c r="U43" s="84"/>
    </row>
    <row r="44" ht="24.95" customHeight="1" spans="1:21">
      <c r="A44" s="87" t="s">
        <v>111</v>
      </c>
      <c r="B44" s="87" t="s">
        <v>112</v>
      </c>
      <c r="C44" s="134">
        <v>50</v>
      </c>
      <c r="D44" s="87" t="s">
        <v>132</v>
      </c>
      <c r="E44" s="84" t="s">
        <v>131</v>
      </c>
      <c r="F44" s="133">
        <f t="shared" si="0"/>
        <v>148000</v>
      </c>
      <c r="G44" s="84"/>
      <c r="H44" s="84"/>
      <c r="I44" s="139"/>
      <c r="J44" s="84"/>
      <c r="K44" s="139"/>
      <c r="L44" s="139"/>
      <c r="M44" s="139"/>
      <c r="N44" s="139"/>
      <c r="O44" s="84">
        <v>148000</v>
      </c>
      <c r="P44" s="139"/>
      <c r="Q44" s="139"/>
      <c r="R44" s="139"/>
      <c r="S44" s="139"/>
      <c r="T44" s="139"/>
      <c r="U44" s="84"/>
    </row>
    <row r="45" ht="24.95" customHeight="1" spans="1:21">
      <c r="A45" s="87"/>
      <c r="B45" s="87"/>
      <c r="C45" s="134"/>
      <c r="D45" s="87" t="s">
        <v>133</v>
      </c>
      <c r="E45" s="84" t="s">
        <v>100</v>
      </c>
      <c r="F45" s="133">
        <f t="shared" si="0"/>
        <v>123326.63</v>
      </c>
      <c r="G45" s="84">
        <f>SUM(G46:G51)</f>
        <v>93326.63</v>
      </c>
      <c r="H45" s="84">
        <f>SUM(H46:H51)</f>
        <v>20000</v>
      </c>
      <c r="I45" s="139"/>
      <c r="J45" s="84"/>
      <c r="K45" s="139"/>
      <c r="L45" s="139"/>
      <c r="M45" s="139"/>
      <c r="N45" s="139"/>
      <c r="O45" s="84">
        <f>SUM(O46:O51)</f>
        <v>10000</v>
      </c>
      <c r="P45" s="139"/>
      <c r="Q45" s="139"/>
      <c r="R45" s="139"/>
      <c r="S45" s="139"/>
      <c r="T45" s="139"/>
      <c r="U45" s="84"/>
    </row>
    <row r="46" ht="24.95" customHeight="1" spans="1:21">
      <c r="A46" s="87" t="s">
        <v>111</v>
      </c>
      <c r="B46" s="87" t="s">
        <v>112</v>
      </c>
      <c r="C46" s="134">
        <v>50</v>
      </c>
      <c r="D46" s="87" t="s">
        <v>133</v>
      </c>
      <c r="E46" s="84" t="s">
        <v>131</v>
      </c>
      <c r="F46" s="133">
        <f t="shared" si="0"/>
        <v>37548</v>
      </c>
      <c r="G46" s="84">
        <v>37548</v>
      </c>
      <c r="H46" s="84"/>
      <c r="I46" s="139"/>
      <c r="J46" s="84"/>
      <c r="K46" s="139"/>
      <c r="L46" s="139"/>
      <c r="M46" s="139"/>
      <c r="N46" s="139"/>
      <c r="O46" s="84"/>
      <c r="P46" s="139"/>
      <c r="Q46" s="139"/>
      <c r="R46" s="139"/>
      <c r="S46" s="139"/>
      <c r="T46" s="139"/>
      <c r="U46" s="84"/>
    </row>
    <row r="47" ht="24.95" customHeight="1" spans="1:21">
      <c r="A47" s="87" t="s">
        <v>111</v>
      </c>
      <c r="B47" s="87" t="s">
        <v>112</v>
      </c>
      <c r="C47" s="134">
        <v>50</v>
      </c>
      <c r="D47" s="87" t="s">
        <v>133</v>
      </c>
      <c r="E47" s="84" t="s">
        <v>131</v>
      </c>
      <c r="F47" s="133">
        <f t="shared" si="0"/>
        <v>23553.83</v>
      </c>
      <c r="G47" s="84">
        <v>23553.83</v>
      </c>
      <c r="H47" s="84"/>
      <c r="I47" s="139"/>
      <c r="J47" s="84"/>
      <c r="K47" s="139"/>
      <c r="L47" s="139"/>
      <c r="M47" s="139"/>
      <c r="N47" s="139"/>
      <c r="O47" s="84"/>
      <c r="P47" s="139"/>
      <c r="Q47" s="139"/>
      <c r="R47" s="139"/>
      <c r="S47" s="139"/>
      <c r="T47" s="139"/>
      <c r="U47" s="84"/>
    </row>
    <row r="48" ht="24.95" customHeight="1" spans="1:21">
      <c r="A48" s="87" t="s">
        <v>111</v>
      </c>
      <c r="B48" s="87" t="s">
        <v>112</v>
      </c>
      <c r="C48" s="134">
        <v>50</v>
      </c>
      <c r="D48" s="87" t="s">
        <v>133</v>
      </c>
      <c r="E48" s="84" t="s">
        <v>131</v>
      </c>
      <c r="F48" s="133">
        <f t="shared" si="0"/>
        <v>23124</v>
      </c>
      <c r="G48" s="84">
        <v>23124</v>
      </c>
      <c r="H48" s="84"/>
      <c r="I48" s="139"/>
      <c r="J48" s="84"/>
      <c r="K48" s="139"/>
      <c r="L48" s="139"/>
      <c r="M48" s="139"/>
      <c r="N48" s="139"/>
      <c r="O48" s="84"/>
      <c r="P48" s="139"/>
      <c r="Q48" s="139"/>
      <c r="R48" s="139"/>
      <c r="S48" s="139"/>
      <c r="T48" s="139"/>
      <c r="U48" s="84"/>
    </row>
    <row r="49" ht="24.95" customHeight="1" spans="1:21">
      <c r="A49" s="87" t="s">
        <v>111</v>
      </c>
      <c r="B49" s="87" t="s">
        <v>112</v>
      </c>
      <c r="C49" s="134">
        <v>50</v>
      </c>
      <c r="D49" s="87" t="s">
        <v>133</v>
      </c>
      <c r="E49" s="84" t="s">
        <v>131</v>
      </c>
      <c r="F49" s="133">
        <f t="shared" si="0"/>
        <v>9100.8</v>
      </c>
      <c r="G49" s="84">
        <v>9100.8</v>
      </c>
      <c r="H49" s="84"/>
      <c r="I49" s="139"/>
      <c r="J49" s="84"/>
      <c r="K49" s="139"/>
      <c r="L49" s="139"/>
      <c r="M49" s="139"/>
      <c r="N49" s="139"/>
      <c r="O49" s="84"/>
      <c r="P49" s="139"/>
      <c r="Q49" s="139"/>
      <c r="R49" s="139"/>
      <c r="S49" s="139"/>
      <c r="T49" s="139"/>
      <c r="U49" s="84"/>
    </row>
    <row r="50" ht="24.95" customHeight="1" spans="1:21">
      <c r="A50" s="87" t="s">
        <v>111</v>
      </c>
      <c r="B50" s="87" t="s">
        <v>112</v>
      </c>
      <c r="C50" s="134">
        <v>50</v>
      </c>
      <c r="D50" s="87" t="s">
        <v>133</v>
      </c>
      <c r="E50" s="84" t="s">
        <v>131</v>
      </c>
      <c r="F50" s="133">
        <f t="shared" si="0"/>
        <v>20000</v>
      </c>
      <c r="G50" s="84"/>
      <c r="H50" s="84">
        <v>20000</v>
      </c>
      <c r="I50" s="139"/>
      <c r="J50" s="84"/>
      <c r="K50" s="139"/>
      <c r="L50" s="139"/>
      <c r="M50" s="139"/>
      <c r="N50" s="139"/>
      <c r="O50" s="84"/>
      <c r="P50" s="139"/>
      <c r="Q50" s="139"/>
      <c r="R50" s="139"/>
      <c r="S50" s="139"/>
      <c r="T50" s="139"/>
      <c r="U50" s="84"/>
    </row>
    <row r="51" ht="24.95" customHeight="1" spans="1:21">
      <c r="A51" s="87" t="s">
        <v>111</v>
      </c>
      <c r="B51" s="87" t="s">
        <v>112</v>
      </c>
      <c r="C51" s="134">
        <v>50</v>
      </c>
      <c r="D51" s="87" t="s">
        <v>133</v>
      </c>
      <c r="E51" s="84" t="s">
        <v>131</v>
      </c>
      <c r="F51" s="133">
        <f t="shared" si="0"/>
        <v>10000</v>
      </c>
      <c r="G51" s="84"/>
      <c r="H51" s="84"/>
      <c r="I51" s="139"/>
      <c r="J51" s="84"/>
      <c r="K51" s="139"/>
      <c r="L51" s="139"/>
      <c r="M51" s="139"/>
      <c r="N51" s="139"/>
      <c r="O51" s="84">
        <v>10000</v>
      </c>
      <c r="P51" s="139"/>
      <c r="Q51" s="139"/>
      <c r="R51" s="139"/>
      <c r="S51" s="139"/>
      <c r="T51" s="139"/>
      <c r="U51" s="84"/>
    </row>
    <row r="52" ht="24.95" customHeight="1" spans="1:21">
      <c r="A52" s="87"/>
      <c r="B52" s="87"/>
      <c r="C52" s="134"/>
      <c r="D52" s="87" t="s">
        <v>134</v>
      </c>
      <c r="E52" s="84" t="s">
        <v>102</v>
      </c>
      <c r="F52" s="133">
        <f t="shared" si="0"/>
        <v>122721.46</v>
      </c>
      <c r="G52" s="84">
        <f>SUM(G53:G58)</f>
        <v>97721.46</v>
      </c>
      <c r="H52" s="84">
        <f>SUM(H53:H58)</f>
        <v>10000</v>
      </c>
      <c r="I52" s="139"/>
      <c r="J52" s="84"/>
      <c r="K52" s="139"/>
      <c r="L52" s="139"/>
      <c r="M52" s="139"/>
      <c r="N52" s="139"/>
      <c r="O52" s="84">
        <f>SUM(O53:O58)</f>
        <v>15000</v>
      </c>
      <c r="P52" s="139"/>
      <c r="Q52" s="139"/>
      <c r="R52" s="139"/>
      <c r="S52" s="139"/>
      <c r="T52" s="139"/>
      <c r="U52" s="84"/>
    </row>
    <row r="53" ht="24.95" customHeight="1" spans="1:21">
      <c r="A53" s="87" t="s">
        <v>111</v>
      </c>
      <c r="B53" s="87" t="s">
        <v>112</v>
      </c>
      <c r="C53" s="134">
        <v>50</v>
      </c>
      <c r="D53" s="87" t="s">
        <v>134</v>
      </c>
      <c r="E53" s="84" t="s">
        <v>131</v>
      </c>
      <c r="F53" s="133">
        <f t="shared" si="0"/>
        <v>40368</v>
      </c>
      <c r="G53" s="84">
        <v>40368</v>
      </c>
      <c r="H53" s="84"/>
      <c r="I53" s="139"/>
      <c r="J53" s="84"/>
      <c r="K53" s="139"/>
      <c r="L53" s="139"/>
      <c r="M53" s="139"/>
      <c r="N53" s="139"/>
      <c r="O53" s="84"/>
      <c r="P53" s="139"/>
      <c r="Q53" s="139"/>
      <c r="R53" s="139"/>
      <c r="S53" s="139"/>
      <c r="T53" s="139"/>
      <c r="U53" s="84"/>
    </row>
    <row r="54" ht="24.95" customHeight="1" spans="1:21">
      <c r="A54" s="87" t="s">
        <v>111</v>
      </c>
      <c r="B54" s="87" t="s">
        <v>112</v>
      </c>
      <c r="C54" s="134">
        <v>50</v>
      </c>
      <c r="D54" s="87" t="s">
        <v>134</v>
      </c>
      <c r="E54" s="84" t="s">
        <v>131</v>
      </c>
      <c r="F54" s="133">
        <f t="shared" si="0"/>
        <v>24691.86</v>
      </c>
      <c r="G54" s="84">
        <v>24691.86</v>
      </c>
      <c r="H54" s="84"/>
      <c r="I54" s="139"/>
      <c r="J54" s="84"/>
      <c r="K54" s="139"/>
      <c r="L54" s="139"/>
      <c r="M54" s="139"/>
      <c r="N54" s="139"/>
      <c r="O54" s="84"/>
      <c r="P54" s="139"/>
      <c r="Q54" s="139"/>
      <c r="R54" s="139"/>
      <c r="S54" s="139"/>
      <c r="T54" s="139"/>
      <c r="U54" s="84"/>
    </row>
    <row r="55" ht="24.95" customHeight="1" spans="1:21">
      <c r="A55" s="87" t="s">
        <v>111</v>
      </c>
      <c r="B55" s="87" t="s">
        <v>112</v>
      </c>
      <c r="C55" s="134">
        <v>50</v>
      </c>
      <c r="D55" s="87" t="s">
        <v>134</v>
      </c>
      <c r="E55" s="84" t="s">
        <v>131</v>
      </c>
      <c r="F55" s="133">
        <f t="shared" si="0"/>
        <v>23136</v>
      </c>
      <c r="G55" s="84">
        <v>23136</v>
      </c>
      <c r="H55" s="84"/>
      <c r="I55" s="139"/>
      <c r="J55" s="84"/>
      <c r="K55" s="139"/>
      <c r="L55" s="139"/>
      <c r="M55" s="139"/>
      <c r="N55" s="139"/>
      <c r="O55" s="84"/>
      <c r="P55" s="139"/>
      <c r="Q55" s="139"/>
      <c r="R55" s="139"/>
      <c r="S55" s="139"/>
      <c r="T55" s="139"/>
      <c r="U55" s="84"/>
    </row>
    <row r="56" ht="24.95" customHeight="1" spans="1:21">
      <c r="A56" s="87" t="s">
        <v>111</v>
      </c>
      <c r="B56" s="87" t="s">
        <v>112</v>
      </c>
      <c r="C56" s="134">
        <v>50</v>
      </c>
      <c r="D56" s="87" t="s">
        <v>134</v>
      </c>
      <c r="E56" s="84" t="s">
        <v>131</v>
      </c>
      <c r="F56" s="133">
        <f t="shared" si="0"/>
        <v>9525.6</v>
      </c>
      <c r="G56" s="84">
        <v>9525.6</v>
      </c>
      <c r="H56" s="84"/>
      <c r="I56" s="139"/>
      <c r="J56" s="84"/>
      <c r="K56" s="139"/>
      <c r="L56" s="139"/>
      <c r="M56" s="139"/>
      <c r="N56" s="139"/>
      <c r="O56" s="84"/>
      <c r="P56" s="139"/>
      <c r="Q56" s="139"/>
      <c r="R56" s="139"/>
      <c r="S56" s="139"/>
      <c r="T56" s="139"/>
      <c r="U56" s="84"/>
    </row>
    <row r="57" ht="24.95" customHeight="1" spans="1:21">
      <c r="A57" s="87" t="s">
        <v>111</v>
      </c>
      <c r="B57" s="87" t="s">
        <v>112</v>
      </c>
      <c r="C57" s="134">
        <v>50</v>
      </c>
      <c r="D57" s="87" t="s">
        <v>134</v>
      </c>
      <c r="E57" s="84" t="s">
        <v>131</v>
      </c>
      <c r="F57" s="133">
        <f t="shared" si="0"/>
        <v>10000</v>
      </c>
      <c r="G57" s="84"/>
      <c r="H57" s="84">
        <v>10000</v>
      </c>
      <c r="I57" s="139"/>
      <c r="J57" s="84"/>
      <c r="K57" s="139"/>
      <c r="L57" s="139"/>
      <c r="M57" s="139"/>
      <c r="N57" s="139"/>
      <c r="O57" s="84"/>
      <c r="P57" s="139"/>
      <c r="Q57" s="139"/>
      <c r="R57" s="139"/>
      <c r="S57" s="139"/>
      <c r="T57" s="139"/>
      <c r="U57" s="84"/>
    </row>
    <row r="58" ht="24.95" customHeight="1" spans="1:21">
      <c r="A58" s="87" t="s">
        <v>111</v>
      </c>
      <c r="B58" s="87" t="s">
        <v>112</v>
      </c>
      <c r="C58" s="134">
        <v>50</v>
      </c>
      <c r="D58" s="87" t="s">
        <v>134</v>
      </c>
      <c r="E58" s="84" t="s">
        <v>131</v>
      </c>
      <c r="F58" s="133">
        <f t="shared" si="0"/>
        <v>15000</v>
      </c>
      <c r="G58" s="84"/>
      <c r="H58" s="84"/>
      <c r="I58" s="139"/>
      <c r="J58" s="84"/>
      <c r="K58" s="139"/>
      <c r="L58" s="139"/>
      <c r="M58" s="139"/>
      <c r="N58" s="139"/>
      <c r="O58" s="84">
        <v>15000</v>
      </c>
      <c r="P58" s="139"/>
      <c r="Q58" s="139"/>
      <c r="R58" s="139"/>
      <c r="S58" s="139"/>
      <c r="T58" s="139"/>
      <c r="U58" s="8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B9" sqref="B9"/>
    </sheetView>
  </sheetViews>
  <sheetFormatPr defaultColWidth="6.875" defaultRowHeight="12.75" customHeight="1"/>
  <cols>
    <col min="1" max="1" width="15.5" style="90" customWidth="1"/>
    <col min="2" max="2" width="10.75" style="90" customWidth="1"/>
    <col min="3" max="3" width="10.5" style="90" customWidth="1"/>
    <col min="4" max="5" width="7.875" style="90" customWidth="1"/>
    <col min="6" max="6" width="10.625" style="90" customWidth="1"/>
    <col min="7" max="7" width="7.875" style="90" customWidth="1"/>
    <col min="8" max="8" width="10.125" style="90" customWidth="1"/>
    <col min="9" max="9" width="9.125" style="90" customWidth="1"/>
    <col min="10" max="10" width="9.625" style="90" customWidth="1"/>
    <col min="11" max="12" width="7.875" style="90" customWidth="1"/>
    <col min="13" max="13" width="10.625" style="90" customWidth="1"/>
    <col min="14" max="14" width="7.875" style="90" customWidth="1"/>
    <col min="15" max="15" width="9.625" style="90" customWidth="1"/>
    <col min="16" max="250" width="6.875" style="90" customWidth="1"/>
    <col min="251" max="16384" width="6.875" style="90"/>
  </cols>
  <sheetData>
    <row r="1" customHeight="1" spans="15:15">
      <c r="O1" s="112" t="s">
        <v>310</v>
      </c>
    </row>
    <row r="2" ht="47.25" customHeight="1" spans="1:15">
      <c r="A2" s="91" t="s">
        <v>311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customHeight="1" spans="1:15">
      <c r="A3" s="92"/>
      <c r="F3" s="92"/>
      <c r="G3" s="92"/>
      <c r="H3" s="92"/>
      <c r="I3" s="92"/>
      <c r="J3" s="92"/>
      <c r="K3" s="92"/>
      <c r="L3" s="92"/>
      <c r="M3" s="92"/>
      <c r="N3" s="92"/>
      <c r="O3" s="113" t="s">
        <v>77</v>
      </c>
    </row>
    <row r="4" ht="23.25" customHeight="1" spans="1:15">
      <c r="A4" s="93" t="s">
        <v>312</v>
      </c>
      <c r="B4" s="94" t="s">
        <v>313</v>
      </c>
      <c r="C4" s="94"/>
      <c r="D4" s="94"/>
      <c r="E4" s="94"/>
      <c r="F4" s="94"/>
      <c r="G4" s="94"/>
      <c r="H4" s="94"/>
      <c r="I4" s="114" t="s">
        <v>314</v>
      </c>
      <c r="J4" s="115"/>
      <c r="K4" s="115"/>
      <c r="L4" s="115"/>
      <c r="M4" s="115"/>
      <c r="N4" s="115"/>
      <c r="O4" s="115"/>
    </row>
    <row r="5" ht="23.25" customHeight="1" spans="1:15">
      <c r="A5" s="93"/>
      <c r="B5" s="95" t="s">
        <v>80</v>
      </c>
      <c r="C5" s="95" t="s">
        <v>224</v>
      </c>
      <c r="D5" s="95" t="s">
        <v>315</v>
      </c>
      <c r="E5" s="96" t="s">
        <v>316</v>
      </c>
      <c r="F5" s="97" t="s">
        <v>227</v>
      </c>
      <c r="G5" s="97" t="s">
        <v>317</v>
      </c>
      <c r="H5" s="98" t="s">
        <v>229</v>
      </c>
      <c r="I5" s="100" t="s">
        <v>80</v>
      </c>
      <c r="J5" s="101" t="s">
        <v>224</v>
      </c>
      <c r="K5" s="101" t="s">
        <v>315</v>
      </c>
      <c r="L5" s="101" t="s">
        <v>316</v>
      </c>
      <c r="M5" s="101" t="s">
        <v>227</v>
      </c>
      <c r="N5" s="101" t="s">
        <v>317</v>
      </c>
      <c r="O5" s="101" t="s">
        <v>229</v>
      </c>
    </row>
    <row r="6" ht="33" customHeight="1" spans="1:15">
      <c r="A6" s="93"/>
      <c r="B6" s="99"/>
      <c r="C6" s="99"/>
      <c r="D6" s="99"/>
      <c r="E6" s="100"/>
      <c r="F6" s="101"/>
      <c r="G6" s="101"/>
      <c r="H6" s="102"/>
      <c r="I6" s="100"/>
      <c r="J6" s="101"/>
      <c r="K6" s="101"/>
      <c r="L6" s="101"/>
      <c r="M6" s="101"/>
      <c r="N6" s="101"/>
      <c r="O6" s="101"/>
    </row>
    <row r="7" customHeight="1" spans="1:15">
      <c r="A7" s="103" t="s">
        <v>92</v>
      </c>
      <c r="B7" s="104">
        <v>7</v>
      </c>
      <c r="C7" s="104">
        <v>8</v>
      </c>
      <c r="D7" s="104">
        <v>9</v>
      </c>
      <c r="E7" s="104">
        <v>10</v>
      </c>
      <c r="F7" s="104">
        <v>11</v>
      </c>
      <c r="G7" s="104">
        <v>12</v>
      </c>
      <c r="H7" s="104">
        <v>13</v>
      </c>
      <c r="I7" s="104">
        <v>14</v>
      </c>
      <c r="J7" s="104">
        <v>15</v>
      </c>
      <c r="K7" s="104">
        <v>16</v>
      </c>
      <c r="L7" s="104">
        <v>17</v>
      </c>
      <c r="M7" s="104">
        <v>18</v>
      </c>
      <c r="N7" s="104">
        <v>19</v>
      </c>
      <c r="O7" s="104">
        <v>20</v>
      </c>
    </row>
    <row r="8" s="89" customFormat="1" ht="28.5" customHeight="1" spans="1:15">
      <c r="A8" s="105" t="s">
        <v>94</v>
      </c>
      <c r="B8" s="106">
        <f>C8+F8+H8</f>
        <v>345600</v>
      </c>
      <c r="C8" s="106">
        <v>30000</v>
      </c>
      <c r="D8" s="106"/>
      <c r="E8" s="106"/>
      <c r="F8" s="106">
        <v>30000</v>
      </c>
      <c r="G8" s="106"/>
      <c r="H8" s="107">
        <v>285600</v>
      </c>
      <c r="I8" s="116">
        <f>J8+O8</f>
        <v>326600</v>
      </c>
      <c r="J8" s="117">
        <v>30000</v>
      </c>
      <c r="K8" s="117"/>
      <c r="L8" s="117"/>
      <c r="M8" s="117"/>
      <c r="N8" s="117"/>
      <c r="O8" s="118">
        <v>296600</v>
      </c>
    </row>
    <row r="9" ht="28.5" customHeight="1" spans="1:15">
      <c r="A9" s="108"/>
      <c r="B9" s="109"/>
      <c r="C9" s="109"/>
      <c r="D9" s="109"/>
      <c r="E9" s="109"/>
      <c r="F9" s="109"/>
      <c r="G9" s="109"/>
      <c r="H9" s="110"/>
      <c r="I9" s="119"/>
      <c r="J9" s="120"/>
      <c r="K9" s="120"/>
      <c r="L9" s="120"/>
      <c r="M9" s="120"/>
      <c r="N9" s="120"/>
      <c r="O9" s="121"/>
    </row>
    <row r="10" customHeight="1" spans="3:15">
      <c r="C10" s="111"/>
      <c r="D10" s="111"/>
      <c r="E10" s="111"/>
      <c r="F10" s="111"/>
      <c r="G10" s="111"/>
      <c r="H10" s="111"/>
      <c r="I10" s="111"/>
      <c r="J10" s="111"/>
      <c r="L10" s="111"/>
      <c r="N10" s="122"/>
      <c r="O10" s="111"/>
    </row>
    <row r="11" customHeight="1" spans="4:15">
      <c r="D11" s="111"/>
      <c r="G11" s="111"/>
      <c r="H11" s="111"/>
      <c r="I11" s="111"/>
      <c r="K11" s="111"/>
      <c r="O11" s="111"/>
    </row>
    <row r="12" customHeight="1" spans="2:2">
      <c r="B12" s="111"/>
    </row>
    <row r="13" customHeight="1" spans="15:15">
      <c r="O13" s="111"/>
    </row>
    <row r="16" customHeight="1" spans="1:1">
      <c r="A16" s="111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49"/>
  <sheetViews>
    <sheetView showGridLines="0" showZeros="0" workbookViewId="0">
      <selection activeCell="E3" sqref="E3"/>
    </sheetView>
  </sheetViews>
  <sheetFormatPr defaultColWidth="9" defaultRowHeight="14.25"/>
  <cols>
    <col min="1" max="1" width="13" customWidth="1"/>
    <col min="2" max="2" width="23.75" customWidth="1"/>
    <col min="3" max="5" width="14.375" customWidth="1"/>
  </cols>
  <sheetData>
    <row r="1" customHeight="1" spans="1:5">
      <c r="A1" s="66"/>
      <c r="B1" s="66"/>
      <c r="C1" s="66"/>
      <c r="D1" s="66"/>
      <c r="E1" s="67" t="s">
        <v>318</v>
      </c>
    </row>
    <row r="2" ht="22.5" customHeight="1" spans="1:5">
      <c r="A2" s="68" t="s">
        <v>319</v>
      </c>
      <c r="B2" s="68"/>
      <c r="C2" s="68"/>
      <c r="D2" s="68"/>
      <c r="E2" s="68"/>
    </row>
    <row r="3" customHeight="1" spans="1:5">
      <c r="A3" s="69"/>
      <c r="B3" s="66"/>
      <c r="C3" s="66"/>
      <c r="D3" s="66"/>
      <c r="E3" s="70" t="s">
        <v>77</v>
      </c>
    </row>
    <row r="4" s="63" customFormat="1" ht="21" customHeight="1" spans="1:5">
      <c r="A4" s="71" t="s">
        <v>320</v>
      </c>
      <c r="B4" s="72"/>
      <c r="C4" s="73" t="s">
        <v>139</v>
      </c>
      <c r="D4" s="73"/>
      <c r="E4" s="73"/>
    </row>
    <row r="5" s="63" customFormat="1" ht="15.75" customHeight="1" spans="1:5">
      <c r="A5" s="74" t="s">
        <v>105</v>
      </c>
      <c r="B5" s="75" t="s">
        <v>321</v>
      </c>
      <c r="C5" s="75" t="s">
        <v>80</v>
      </c>
      <c r="D5" s="75" t="s">
        <v>322</v>
      </c>
      <c r="E5" s="75" t="s">
        <v>323</v>
      </c>
    </row>
    <row r="6" s="63" customFormat="1" ht="15.75" customHeight="1" spans="1:5">
      <c r="A6" s="76"/>
      <c r="B6" s="75"/>
      <c r="C6" s="75"/>
      <c r="D6" s="75"/>
      <c r="E6" s="75"/>
    </row>
    <row r="7" s="63" customFormat="1" ht="21" customHeight="1" spans="1:5">
      <c r="A7" s="77" t="s">
        <v>92</v>
      </c>
      <c r="B7" s="77" t="s">
        <v>92</v>
      </c>
      <c r="C7" s="77">
        <v>1</v>
      </c>
      <c r="D7" s="78">
        <v>2</v>
      </c>
      <c r="E7" s="78">
        <v>3</v>
      </c>
    </row>
    <row r="8" s="64" customFormat="1" ht="23.25" customHeight="1" spans="1:233">
      <c r="A8" s="79"/>
      <c r="B8" s="79" t="s">
        <v>80</v>
      </c>
      <c r="C8" s="80">
        <f>SUM(D8:F8)</f>
        <v>14352318.52</v>
      </c>
      <c r="D8" s="81">
        <f>D9+D21+D28+D36+D43</f>
        <v>8672930.4</v>
      </c>
      <c r="E8" s="82">
        <v>5679388.12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</row>
    <row r="9" s="65" customFormat="1" ht="23.25" customHeight="1" spans="1:233">
      <c r="A9" s="79">
        <v>603001</v>
      </c>
      <c r="B9" s="84" t="s">
        <v>94</v>
      </c>
      <c r="C9" s="80">
        <f>SUM(C10:C20)</f>
        <v>12400904.15</v>
      </c>
      <c r="D9" s="81">
        <f>SUM(D10:D20)</f>
        <v>7706516.03</v>
      </c>
      <c r="E9" s="85">
        <v>4694388.12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</row>
    <row r="10" s="65" customFormat="1" ht="23.25" customHeight="1" spans="1:233">
      <c r="A10" s="87" t="s">
        <v>114</v>
      </c>
      <c r="B10" s="84" t="s">
        <v>115</v>
      </c>
      <c r="C10" s="88">
        <v>2046225.93</v>
      </c>
      <c r="D10" s="88">
        <v>2046225.93</v>
      </c>
      <c r="E10" s="85">
        <v>0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</row>
    <row r="11" s="65" customFormat="1" ht="23.25" customHeight="1" spans="1:233">
      <c r="A11" s="87" t="s">
        <v>114</v>
      </c>
      <c r="B11" s="84" t="s">
        <v>115</v>
      </c>
      <c r="C11" s="88">
        <v>2854640</v>
      </c>
      <c r="D11" s="88">
        <v>2854640</v>
      </c>
      <c r="E11" s="85">
        <v>0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</row>
    <row r="12" s="65" customFormat="1" ht="23.25" customHeight="1" spans="1:233">
      <c r="A12" s="87" t="s">
        <v>114</v>
      </c>
      <c r="B12" s="84" t="s">
        <v>115</v>
      </c>
      <c r="C12" s="88">
        <v>24419.6</v>
      </c>
      <c r="D12" s="88">
        <v>24419.6</v>
      </c>
      <c r="E12" s="85">
        <v>0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</row>
    <row r="13" s="65" customFormat="1" ht="23.25" customHeight="1" spans="1:233">
      <c r="A13" s="87" t="s">
        <v>114</v>
      </c>
      <c r="B13" s="84" t="s">
        <v>115</v>
      </c>
      <c r="C13" s="88">
        <v>540000</v>
      </c>
      <c r="D13" s="88">
        <v>540000</v>
      </c>
      <c r="E13" s="85">
        <v>0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</row>
    <row r="14" s="65" customFormat="1" ht="23.25" customHeight="1" spans="1:233">
      <c r="A14" s="87" t="s">
        <v>114</v>
      </c>
      <c r="B14" s="84" t="s">
        <v>115</v>
      </c>
      <c r="C14" s="88">
        <v>1275946.1</v>
      </c>
      <c r="D14" s="88">
        <v>1275946.1</v>
      </c>
      <c r="E14" s="85">
        <v>0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</row>
    <row r="15" s="65" customFormat="1" ht="23.25" customHeight="1" spans="1:233">
      <c r="A15" s="87" t="s">
        <v>114</v>
      </c>
      <c r="B15" s="84" t="s">
        <v>115</v>
      </c>
      <c r="C15" s="88">
        <v>189315</v>
      </c>
      <c r="D15" s="88">
        <v>189315</v>
      </c>
      <c r="E15" s="85">
        <v>0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</row>
    <row r="16" s="65" customFormat="1" ht="23.25" customHeight="1" spans="1:233">
      <c r="A16" s="87" t="s">
        <v>114</v>
      </c>
      <c r="B16" s="84" t="s">
        <v>115</v>
      </c>
      <c r="C16" s="88">
        <v>1901600</v>
      </c>
      <c r="D16" s="88"/>
      <c r="E16" s="85">
        <v>1901600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</row>
    <row r="17" s="65" customFormat="1" ht="23.25" customHeight="1" spans="1:233">
      <c r="A17" s="87" t="s">
        <v>114</v>
      </c>
      <c r="B17" s="84" t="s">
        <v>115</v>
      </c>
      <c r="C17" s="88">
        <v>2792788.12</v>
      </c>
      <c r="D17" s="88"/>
      <c r="E17" s="85">
        <v>2792788.12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</row>
    <row r="18" s="65" customFormat="1" ht="18.95" customHeight="1" spans="1:233">
      <c r="A18" s="87" t="s">
        <v>114</v>
      </c>
      <c r="B18" s="84" t="s">
        <v>117</v>
      </c>
      <c r="C18" s="88">
        <v>36629.4</v>
      </c>
      <c r="D18" s="88">
        <v>36629.4</v>
      </c>
      <c r="E18" s="85">
        <v>0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</row>
    <row r="19" s="65" customFormat="1" ht="18.95" customHeight="1" spans="1:233">
      <c r="A19" s="87" t="s">
        <v>114</v>
      </c>
      <c r="B19" s="84" t="s">
        <v>117</v>
      </c>
      <c r="C19" s="88">
        <v>89340</v>
      </c>
      <c r="D19" s="88">
        <v>89340</v>
      </c>
      <c r="E19" s="85">
        <v>0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</row>
    <row r="20" s="65" customFormat="1" ht="18.95" customHeight="1" spans="1:233">
      <c r="A20" s="87" t="s">
        <v>114</v>
      </c>
      <c r="B20" s="84" t="s">
        <v>117</v>
      </c>
      <c r="C20" s="88">
        <v>650000</v>
      </c>
      <c r="D20" s="88">
        <v>650000</v>
      </c>
      <c r="E20" s="85">
        <v>0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</row>
    <row r="21" s="65" customFormat="1" ht="18.95" customHeight="1" spans="1:233">
      <c r="A21" s="87" t="s">
        <v>130</v>
      </c>
      <c r="B21" s="84" t="s">
        <v>96</v>
      </c>
      <c r="C21" s="88">
        <f>SUM(C22:C27)</f>
        <v>685244.01</v>
      </c>
      <c r="D21" s="88">
        <f>SUM(D22:D27)</f>
        <v>450244.01</v>
      </c>
      <c r="E21" s="85">
        <v>235000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</row>
    <row r="22" s="65" customFormat="1" ht="18.95" customHeight="1" spans="1:233">
      <c r="A22" s="87" t="s">
        <v>130</v>
      </c>
      <c r="B22" s="84" t="s">
        <v>131</v>
      </c>
      <c r="C22" s="88">
        <v>177180</v>
      </c>
      <c r="D22" s="88">
        <v>177180</v>
      </c>
      <c r="E22" s="85">
        <v>0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</row>
    <row r="23" s="65" customFormat="1" ht="18.95" customHeight="1" spans="1:233">
      <c r="A23" s="87" t="s">
        <v>130</v>
      </c>
      <c r="B23" s="84" t="s">
        <v>131</v>
      </c>
      <c r="C23" s="88">
        <v>113524.01</v>
      </c>
      <c r="D23" s="88">
        <v>113524.01</v>
      </c>
      <c r="E23" s="85">
        <v>0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</row>
    <row r="24" s="65" customFormat="1" ht="18.95" customHeight="1" spans="1:233">
      <c r="A24" s="87" t="s">
        <v>130</v>
      </c>
      <c r="B24" s="84" t="s">
        <v>131</v>
      </c>
      <c r="C24" s="88">
        <v>115620</v>
      </c>
      <c r="D24" s="88">
        <v>115620</v>
      </c>
      <c r="E24" s="85">
        <v>0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</row>
    <row r="25" s="65" customFormat="1" ht="18.95" customHeight="1" spans="1:233">
      <c r="A25" s="87" t="s">
        <v>130</v>
      </c>
      <c r="B25" s="84" t="s">
        <v>131</v>
      </c>
      <c r="C25" s="88">
        <v>43920</v>
      </c>
      <c r="D25" s="88">
        <v>43920</v>
      </c>
      <c r="E25" s="85">
        <v>0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</row>
    <row r="26" s="65" customFormat="1" ht="18.95" customHeight="1" spans="1:233">
      <c r="A26" s="87" t="s">
        <v>130</v>
      </c>
      <c r="B26" s="84" t="s">
        <v>131</v>
      </c>
      <c r="C26" s="88">
        <v>202000</v>
      </c>
      <c r="D26" s="88"/>
      <c r="E26" s="85">
        <v>202000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</row>
    <row r="27" s="65" customFormat="1" ht="18.95" customHeight="1" spans="1:233">
      <c r="A27" s="87" t="s">
        <v>130</v>
      </c>
      <c r="B27" s="84" t="s">
        <v>131</v>
      </c>
      <c r="C27" s="88">
        <v>33000</v>
      </c>
      <c r="D27" s="88"/>
      <c r="E27" s="85">
        <v>33000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</row>
    <row r="28" s="65" customFormat="1" ht="18.95" customHeight="1" spans="1:233">
      <c r="A28" s="87" t="s">
        <v>132</v>
      </c>
      <c r="B28" s="84" t="s">
        <v>98</v>
      </c>
      <c r="C28" s="88">
        <f>SUM(C29:C35)</f>
        <v>1020122.27</v>
      </c>
      <c r="D28" s="88">
        <f>SUM(D29:D35)</f>
        <v>325122.27</v>
      </c>
      <c r="E28" s="85">
        <v>695000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</row>
    <row r="29" s="65" customFormat="1" ht="18.95" customHeight="1" spans="1:233">
      <c r="A29" s="87" t="s">
        <v>132</v>
      </c>
      <c r="B29" s="84" t="s">
        <v>131</v>
      </c>
      <c r="C29" s="88">
        <v>118536</v>
      </c>
      <c r="D29" s="88">
        <v>118536</v>
      </c>
      <c r="E29" s="85">
        <v>0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</row>
    <row r="30" s="65" customFormat="1" ht="18.95" customHeight="1" spans="1:233">
      <c r="A30" s="87" t="s">
        <v>132</v>
      </c>
      <c r="B30" s="84" t="s">
        <v>131</v>
      </c>
      <c r="C30" s="88">
        <v>540</v>
      </c>
      <c r="D30" s="88">
        <v>540</v>
      </c>
      <c r="E30" s="85">
        <v>0</v>
      </c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</row>
    <row r="31" s="65" customFormat="1" ht="18.95" customHeight="1" spans="1:233">
      <c r="A31" s="87" t="s">
        <v>132</v>
      </c>
      <c r="B31" s="84" t="s">
        <v>131</v>
      </c>
      <c r="C31" s="88">
        <v>81717.87</v>
      </c>
      <c r="D31" s="88">
        <v>81717.87</v>
      </c>
      <c r="E31" s="85">
        <v>0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</row>
    <row r="32" s="65" customFormat="1" ht="18.95" customHeight="1" spans="1:233">
      <c r="A32" s="87" t="s">
        <v>132</v>
      </c>
      <c r="B32" s="84" t="s">
        <v>131</v>
      </c>
      <c r="C32" s="88">
        <v>92580</v>
      </c>
      <c r="D32" s="88">
        <v>92580</v>
      </c>
      <c r="E32" s="85">
        <v>0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</row>
    <row r="33" s="65" customFormat="1" ht="18.95" customHeight="1" spans="1:233">
      <c r="A33" s="87" t="s">
        <v>132</v>
      </c>
      <c r="B33" s="84" t="s">
        <v>131</v>
      </c>
      <c r="C33" s="88">
        <v>31748.4</v>
      </c>
      <c r="D33" s="88">
        <v>31748.4</v>
      </c>
      <c r="E33" s="85">
        <v>0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</row>
    <row r="34" s="65" customFormat="1" ht="18.95" customHeight="1" spans="1:233">
      <c r="A34" s="87" t="s">
        <v>132</v>
      </c>
      <c r="B34" s="84" t="s">
        <v>131</v>
      </c>
      <c r="C34" s="88">
        <v>547000</v>
      </c>
      <c r="D34" s="88"/>
      <c r="E34" s="85">
        <v>547000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</row>
    <row r="35" s="65" customFormat="1" ht="18.95" customHeight="1" spans="1:233">
      <c r="A35" s="87" t="s">
        <v>132</v>
      </c>
      <c r="B35" s="84" t="s">
        <v>131</v>
      </c>
      <c r="C35" s="88">
        <v>148000</v>
      </c>
      <c r="D35" s="88"/>
      <c r="E35" s="85">
        <v>148000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</row>
    <row r="36" s="65" customFormat="1" ht="18.95" customHeight="1" spans="1:233">
      <c r="A36" s="87" t="s">
        <v>133</v>
      </c>
      <c r="B36" s="84" t="s">
        <v>100</v>
      </c>
      <c r="C36" s="88">
        <f>SUM(C37:C42)</f>
        <v>123326.63</v>
      </c>
      <c r="D36" s="88">
        <f>SUM(D37:D42)</f>
        <v>93326.63</v>
      </c>
      <c r="E36" s="85">
        <v>30000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</row>
    <row r="37" s="65" customFormat="1" ht="18.95" customHeight="1" spans="1:233">
      <c r="A37" s="87" t="s">
        <v>133</v>
      </c>
      <c r="B37" s="84" t="s">
        <v>131</v>
      </c>
      <c r="C37" s="88">
        <v>37548</v>
      </c>
      <c r="D37" s="88">
        <v>37548</v>
      </c>
      <c r="E37" s="85">
        <v>0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</row>
    <row r="38" s="65" customFormat="1" ht="18.95" customHeight="1" spans="1:233">
      <c r="A38" s="87" t="s">
        <v>133</v>
      </c>
      <c r="B38" s="84" t="s">
        <v>131</v>
      </c>
      <c r="C38" s="88">
        <v>23553.83</v>
      </c>
      <c r="D38" s="88">
        <v>23553.83</v>
      </c>
      <c r="E38" s="85">
        <v>0</v>
      </c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</row>
    <row r="39" s="65" customFormat="1" ht="18.95" customHeight="1" spans="1:233">
      <c r="A39" s="87" t="s">
        <v>133</v>
      </c>
      <c r="B39" s="84" t="s">
        <v>131</v>
      </c>
      <c r="C39" s="88">
        <v>23124</v>
      </c>
      <c r="D39" s="88">
        <v>23124</v>
      </c>
      <c r="E39" s="85">
        <v>0</v>
      </c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</row>
    <row r="40" s="65" customFormat="1" ht="18.95" customHeight="1" spans="1:233">
      <c r="A40" s="87" t="s">
        <v>133</v>
      </c>
      <c r="B40" s="84" t="s">
        <v>131</v>
      </c>
      <c r="C40" s="88">
        <v>9100.8</v>
      </c>
      <c r="D40" s="88">
        <v>9100.8</v>
      </c>
      <c r="E40" s="85">
        <v>0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</row>
    <row r="41" s="65" customFormat="1" ht="18.95" customHeight="1" spans="1:233">
      <c r="A41" s="87" t="s">
        <v>133</v>
      </c>
      <c r="B41" s="84" t="s">
        <v>131</v>
      </c>
      <c r="C41" s="88">
        <v>20000</v>
      </c>
      <c r="D41" s="88"/>
      <c r="E41" s="85">
        <v>20000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</row>
    <row r="42" s="65" customFormat="1" ht="18.95" customHeight="1" spans="1:233">
      <c r="A42" s="87" t="s">
        <v>133</v>
      </c>
      <c r="B42" s="84" t="s">
        <v>131</v>
      </c>
      <c r="C42" s="88">
        <v>10000</v>
      </c>
      <c r="D42" s="88"/>
      <c r="E42" s="85">
        <v>10000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</row>
    <row r="43" s="65" customFormat="1" ht="18.95" customHeight="1" spans="1:233">
      <c r="A43" s="87" t="s">
        <v>134</v>
      </c>
      <c r="B43" s="84" t="s">
        <v>102</v>
      </c>
      <c r="C43" s="88">
        <f>SUM(C44:C49)</f>
        <v>122721.46</v>
      </c>
      <c r="D43" s="88">
        <f>SUM(D44:D49)</f>
        <v>97721.46</v>
      </c>
      <c r="E43" s="85">
        <v>25000</v>
      </c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</row>
    <row r="44" s="65" customFormat="1" ht="18.95" customHeight="1" spans="1:233">
      <c r="A44" s="87" t="s">
        <v>134</v>
      </c>
      <c r="B44" s="84" t="s">
        <v>131</v>
      </c>
      <c r="C44" s="88">
        <v>40368</v>
      </c>
      <c r="D44" s="88">
        <v>40368</v>
      </c>
      <c r="E44" s="85">
        <v>0</v>
      </c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</row>
    <row r="45" s="65" customFormat="1" ht="18.95" customHeight="1" spans="1:233">
      <c r="A45" s="87" t="s">
        <v>134</v>
      </c>
      <c r="B45" s="84" t="s">
        <v>131</v>
      </c>
      <c r="C45" s="88">
        <v>24691.86</v>
      </c>
      <c r="D45" s="88">
        <v>24691.86</v>
      </c>
      <c r="E45" s="85">
        <v>0</v>
      </c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</row>
    <row r="46" s="65" customFormat="1" ht="18.95" customHeight="1" spans="1:233">
      <c r="A46" s="87" t="s">
        <v>134</v>
      </c>
      <c r="B46" s="84" t="s">
        <v>131</v>
      </c>
      <c r="C46" s="88">
        <v>23136</v>
      </c>
      <c r="D46" s="88">
        <v>23136</v>
      </c>
      <c r="E46" s="85">
        <v>0</v>
      </c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</row>
    <row r="47" s="65" customFormat="1" ht="18.95" customHeight="1" spans="1:233">
      <c r="A47" s="87" t="s">
        <v>134</v>
      </c>
      <c r="B47" s="84" t="s">
        <v>131</v>
      </c>
      <c r="C47" s="88">
        <v>9525.6</v>
      </c>
      <c r="D47" s="88">
        <v>9525.6</v>
      </c>
      <c r="E47" s="85">
        <v>0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</row>
    <row r="48" s="65" customFormat="1" ht="18.95" customHeight="1" spans="1:233">
      <c r="A48" s="87" t="s">
        <v>134</v>
      </c>
      <c r="B48" s="84" t="s">
        <v>131</v>
      </c>
      <c r="C48" s="88">
        <v>10000</v>
      </c>
      <c r="D48" s="88"/>
      <c r="E48" s="85">
        <v>10000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</row>
    <row r="49" s="65" customFormat="1" ht="18.95" customHeight="1" spans="1:233">
      <c r="A49" s="87" t="s">
        <v>134</v>
      </c>
      <c r="B49" s="84" t="s">
        <v>131</v>
      </c>
      <c r="C49" s="88">
        <v>15000</v>
      </c>
      <c r="D49" s="88"/>
      <c r="E49" s="85">
        <v>15000</v>
      </c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</row>
  </sheetData>
  <sheetProtection formatCells="0" formatColumns="0" formatRows="0"/>
  <mergeCells count="8">
    <mergeCell ref="A2:E2"/>
    <mergeCell ref="A4:B4"/>
    <mergeCell ref="C4:E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3" workbookViewId="0">
      <selection activeCell="E22" sqref="E22:F22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324</v>
      </c>
    </row>
    <row r="2" s="1" customFormat="1" ht="39.95" customHeight="1" spans="1:8">
      <c r="A2" s="56" t="s">
        <v>325</v>
      </c>
      <c r="B2" s="57"/>
      <c r="C2" s="57"/>
      <c r="D2" s="57"/>
      <c r="E2" s="57"/>
      <c r="F2" s="57"/>
      <c r="G2" s="57"/>
      <c r="H2" s="57"/>
    </row>
    <row r="3" s="1" customFormat="1" ht="20.25" spans="1:8">
      <c r="A3" s="9" t="s">
        <v>326</v>
      </c>
      <c r="B3" s="9"/>
      <c r="C3" s="9"/>
      <c r="D3" s="9"/>
      <c r="E3" s="9"/>
      <c r="F3" s="9"/>
      <c r="G3" s="9"/>
      <c r="H3" s="9"/>
    </row>
    <row r="4" s="54" customFormat="1" ht="20.1" customHeight="1" spans="1:8">
      <c r="A4" s="49" t="s">
        <v>327</v>
      </c>
      <c r="B4" s="49"/>
      <c r="C4" s="49"/>
      <c r="D4" s="49"/>
      <c r="E4" s="49"/>
      <c r="F4" s="50" t="s">
        <v>328</v>
      </c>
      <c r="G4" s="10" t="s">
        <v>329</v>
      </c>
      <c r="H4" s="10"/>
    </row>
    <row r="5" s="55" customFormat="1" ht="24.95" customHeight="1" spans="1:8">
      <c r="A5" s="11" t="s">
        <v>330</v>
      </c>
      <c r="B5" s="14" t="s">
        <v>331</v>
      </c>
      <c r="C5" s="14"/>
      <c r="D5" s="14" t="s">
        <v>94</v>
      </c>
      <c r="E5" s="14"/>
      <c r="F5" s="14"/>
      <c r="G5" s="14"/>
      <c r="H5" s="14"/>
    </row>
    <row r="6" ht="33" customHeight="1" spans="1:8">
      <c r="A6" s="11"/>
      <c r="B6" s="14" t="s">
        <v>332</v>
      </c>
      <c r="C6" s="14"/>
      <c r="D6" s="14" t="s">
        <v>333</v>
      </c>
      <c r="E6" s="14"/>
      <c r="F6" s="14" t="s">
        <v>334</v>
      </c>
      <c r="G6" s="14">
        <v>15200256677</v>
      </c>
      <c r="H6" s="14"/>
    </row>
    <row r="7" ht="24.95" customHeight="1" spans="1:8">
      <c r="A7" s="11"/>
      <c r="B7" s="14" t="s">
        <v>335</v>
      </c>
      <c r="C7" s="14"/>
      <c r="D7" s="14">
        <v>53</v>
      </c>
      <c r="E7" s="14"/>
      <c r="F7" s="14" t="s">
        <v>336</v>
      </c>
      <c r="G7" s="14">
        <v>35</v>
      </c>
      <c r="H7" s="14"/>
    </row>
    <row r="8" ht="181" customHeight="1" spans="1:8">
      <c r="A8" s="11"/>
      <c r="B8" s="14" t="s">
        <v>337</v>
      </c>
      <c r="C8" s="14"/>
      <c r="D8" s="58" t="s">
        <v>338</v>
      </c>
      <c r="E8" s="58"/>
      <c r="F8" s="58"/>
      <c r="G8" s="58"/>
      <c r="H8" s="58"/>
    </row>
    <row r="9" ht="24.95" customHeight="1" spans="1:8">
      <c r="A9" s="11"/>
      <c r="B9" s="18" t="s">
        <v>339</v>
      </c>
      <c r="C9" s="18"/>
      <c r="D9" s="18"/>
      <c r="E9" s="18"/>
      <c r="F9" s="18"/>
      <c r="G9" s="18"/>
      <c r="H9" s="18"/>
    </row>
    <row r="10" ht="24.95" customHeight="1" spans="1:8">
      <c r="A10" s="11"/>
      <c r="B10" s="14" t="s">
        <v>340</v>
      </c>
      <c r="C10" s="14"/>
      <c r="D10" s="14" t="s">
        <v>341</v>
      </c>
      <c r="E10" s="23" t="s">
        <v>83</v>
      </c>
      <c r="F10" s="14" t="s">
        <v>342</v>
      </c>
      <c r="G10" s="14" t="s">
        <v>343</v>
      </c>
      <c r="H10" s="14"/>
    </row>
    <row r="11" ht="24.95" customHeight="1" spans="1:8">
      <c r="A11" s="11"/>
      <c r="B11" s="14">
        <f>SUM(D11:H11)</f>
        <v>2109.67</v>
      </c>
      <c r="C11" s="14"/>
      <c r="D11" s="59">
        <v>2026.67</v>
      </c>
      <c r="E11" s="60"/>
      <c r="F11" s="14"/>
      <c r="G11" s="14">
        <v>83</v>
      </c>
      <c r="H11" s="14"/>
    </row>
    <row r="12" ht="24.95" customHeight="1" spans="1:8">
      <c r="A12" s="11"/>
      <c r="B12" s="18" t="s">
        <v>344</v>
      </c>
      <c r="C12" s="18"/>
      <c r="D12" s="18"/>
      <c r="E12" s="18"/>
      <c r="F12" s="18"/>
      <c r="G12" s="18"/>
      <c r="H12" s="18"/>
    </row>
    <row r="13" ht="24.95" customHeight="1" spans="1:8">
      <c r="A13" s="11"/>
      <c r="B13" s="14" t="s">
        <v>345</v>
      </c>
      <c r="C13" s="14"/>
      <c r="D13" s="14" t="s">
        <v>139</v>
      </c>
      <c r="E13" s="14"/>
      <c r="F13" s="14" t="s">
        <v>140</v>
      </c>
      <c r="G13" s="14"/>
      <c r="H13" s="14"/>
    </row>
    <row r="14" ht="24.95" customHeight="1" spans="1:8">
      <c r="A14" s="11"/>
      <c r="B14" s="14">
        <f>SUM(D14:H14)</f>
        <v>2109.67</v>
      </c>
      <c r="C14" s="14"/>
      <c r="D14" s="59">
        <v>1435.23</v>
      </c>
      <c r="E14" s="59"/>
      <c r="F14" s="14">
        <v>674.44</v>
      </c>
      <c r="G14" s="14"/>
      <c r="H14" s="14"/>
    </row>
    <row r="15" ht="24.95" customHeight="1" spans="1:8">
      <c r="A15" s="11"/>
      <c r="B15" s="14" t="s">
        <v>346</v>
      </c>
      <c r="C15" s="14"/>
      <c r="D15" s="18" t="s">
        <v>347</v>
      </c>
      <c r="E15" s="18"/>
      <c r="F15" s="18"/>
      <c r="G15" s="18"/>
      <c r="H15" s="18"/>
    </row>
    <row r="16" ht="24.95" customHeight="1" spans="1:8">
      <c r="A16" s="11"/>
      <c r="B16" s="14" t="s">
        <v>80</v>
      </c>
      <c r="C16" s="14"/>
      <c r="D16" s="14" t="s">
        <v>348</v>
      </c>
      <c r="E16" s="14"/>
      <c r="F16" s="14" t="s">
        <v>315</v>
      </c>
      <c r="G16" s="14"/>
      <c r="H16" s="14" t="s">
        <v>224</v>
      </c>
    </row>
    <row r="17" ht="24.95" customHeight="1" spans="1:8">
      <c r="A17" s="11"/>
      <c r="B17" s="14">
        <v>0.5</v>
      </c>
      <c r="C17" s="14"/>
      <c r="D17" s="14">
        <v>0.5</v>
      </c>
      <c r="E17" s="14"/>
      <c r="F17" s="14"/>
      <c r="G17" s="14"/>
      <c r="H17" s="14"/>
    </row>
    <row r="18" ht="180" customHeight="1" spans="1:8">
      <c r="A18" s="11" t="s">
        <v>349</v>
      </c>
      <c r="B18" s="61" t="s">
        <v>350</v>
      </c>
      <c r="C18" s="61"/>
      <c r="D18" s="61"/>
      <c r="E18" s="61"/>
      <c r="F18" s="61"/>
      <c r="G18" s="61"/>
      <c r="H18" s="61"/>
    </row>
    <row r="19" ht="24.95" customHeight="1" spans="1:8">
      <c r="A19" s="11" t="s">
        <v>351</v>
      </c>
      <c r="B19" s="18" t="s">
        <v>352</v>
      </c>
      <c r="C19" s="18"/>
      <c r="D19" s="18" t="s">
        <v>353</v>
      </c>
      <c r="E19" s="18" t="s">
        <v>354</v>
      </c>
      <c r="F19" s="18"/>
      <c r="G19" s="18" t="s">
        <v>355</v>
      </c>
      <c r="H19" s="18"/>
    </row>
    <row r="20" ht="39.95" customHeight="1" spans="1:8">
      <c r="A20" s="11"/>
      <c r="B20" s="14" t="s">
        <v>356</v>
      </c>
      <c r="C20" s="14"/>
      <c r="D20" s="14" t="s">
        <v>357</v>
      </c>
      <c r="E20" s="15" t="s">
        <v>358</v>
      </c>
      <c r="F20" s="15"/>
      <c r="G20" s="14" t="s">
        <v>359</v>
      </c>
      <c r="H20" s="14"/>
    </row>
    <row r="21" ht="39.95" customHeight="1" spans="1:8">
      <c r="A21" s="11"/>
      <c r="B21" s="14"/>
      <c r="C21" s="14"/>
      <c r="D21" s="14" t="s">
        <v>360</v>
      </c>
      <c r="E21" s="15" t="s">
        <v>361</v>
      </c>
      <c r="F21" s="15"/>
      <c r="G21" s="14" t="s">
        <v>362</v>
      </c>
      <c r="H21" s="14"/>
    </row>
    <row r="22" ht="39.95" customHeight="1" spans="1:8">
      <c r="A22" s="11"/>
      <c r="B22" s="14"/>
      <c r="C22" s="14"/>
      <c r="D22" s="14" t="s">
        <v>363</v>
      </c>
      <c r="E22" s="15" t="s">
        <v>364</v>
      </c>
      <c r="F22" s="15"/>
      <c r="G22" s="14" t="s">
        <v>365</v>
      </c>
      <c r="H22" s="14"/>
    </row>
    <row r="23" ht="39.95" customHeight="1" spans="1:8">
      <c r="A23" s="11"/>
      <c r="B23" s="18" t="s">
        <v>352</v>
      </c>
      <c r="C23" s="18"/>
      <c r="D23" s="18" t="s">
        <v>353</v>
      </c>
      <c r="E23" s="18" t="s">
        <v>354</v>
      </c>
      <c r="F23" s="18"/>
      <c r="G23" s="18" t="s">
        <v>355</v>
      </c>
      <c r="H23" s="18"/>
    </row>
    <row r="24" ht="24.95" customHeight="1" spans="1:8">
      <c r="A24" s="11"/>
      <c r="B24" s="14" t="s">
        <v>366</v>
      </c>
      <c r="C24" s="14"/>
      <c r="D24" s="14" t="s">
        <v>367</v>
      </c>
      <c r="E24" s="15" t="s">
        <v>368</v>
      </c>
      <c r="F24" s="15"/>
      <c r="G24" s="14" t="s">
        <v>369</v>
      </c>
      <c r="H24" s="14"/>
    </row>
    <row r="25" ht="39.95" customHeight="1" spans="1:8">
      <c r="A25" s="11"/>
      <c r="B25" s="14"/>
      <c r="C25" s="14"/>
      <c r="D25" s="14" t="s">
        <v>370</v>
      </c>
      <c r="E25" s="15" t="s">
        <v>371</v>
      </c>
      <c r="F25" s="15"/>
      <c r="G25" s="14" t="s">
        <v>372</v>
      </c>
      <c r="H25" s="14"/>
    </row>
    <row r="26" ht="39.95" customHeight="1" spans="1:8">
      <c r="A26" s="11"/>
      <c r="B26" s="14"/>
      <c r="C26" s="14"/>
      <c r="D26" s="14" t="s">
        <v>373</v>
      </c>
      <c r="E26" s="15" t="s">
        <v>374</v>
      </c>
      <c r="F26" s="15"/>
      <c r="G26" s="52">
        <v>0.95</v>
      </c>
      <c r="H26" s="14"/>
    </row>
    <row r="27" ht="39.95" customHeight="1" spans="1:8">
      <c r="A27" s="11"/>
      <c r="B27" s="14"/>
      <c r="C27" s="14"/>
      <c r="D27" s="14" t="s">
        <v>375</v>
      </c>
      <c r="E27" s="15" t="s">
        <v>376</v>
      </c>
      <c r="F27" s="15"/>
      <c r="G27" s="52">
        <v>0.97</v>
      </c>
      <c r="H27" s="14"/>
    </row>
    <row r="28" ht="39.95" customHeight="1" spans="1:8">
      <c r="A28" s="11"/>
      <c r="B28" s="14"/>
      <c r="C28" s="14"/>
      <c r="D28" s="14" t="s">
        <v>377</v>
      </c>
      <c r="E28" s="15" t="s">
        <v>378</v>
      </c>
      <c r="F28" s="15"/>
      <c r="G28" s="52">
        <v>0.96</v>
      </c>
      <c r="H28" s="14"/>
    </row>
    <row r="29" ht="39.95" customHeight="1" spans="1:8">
      <c r="A29" s="11" t="s">
        <v>379</v>
      </c>
      <c r="B29" s="62" t="s">
        <v>380</v>
      </c>
      <c r="C29" s="62"/>
      <c r="D29" s="62"/>
      <c r="E29" s="62"/>
      <c r="F29" s="62"/>
      <c r="G29" s="62"/>
      <c r="H29" s="62"/>
    </row>
    <row r="30" ht="120" customHeight="1" spans="1:8">
      <c r="A30" s="11" t="s">
        <v>379</v>
      </c>
      <c r="B30" s="62" t="s">
        <v>380</v>
      </c>
      <c r="C30" s="62"/>
      <c r="D30" s="62"/>
      <c r="E30" s="62"/>
      <c r="F30" s="62"/>
      <c r="G30" s="62"/>
      <c r="H30" s="62"/>
    </row>
    <row r="31" s="1" customFormat="1" ht="20.1" customHeight="1" spans="1:8">
      <c r="A31" s="46"/>
      <c r="B31" s="46"/>
      <c r="C31" s="47"/>
      <c r="D31" s="46"/>
      <c r="E31" s="46"/>
      <c r="F31" s="48"/>
      <c r="G31" s="46"/>
      <c r="H31" s="46"/>
    </row>
  </sheetData>
  <mergeCells count="63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5:A17"/>
    <mergeCell ref="A19:A28"/>
    <mergeCell ref="B20:C22"/>
    <mergeCell ref="B24:C28"/>
  </mergeCells>
  <pageMargins left="0.75" right="0.589583333333333" top="0.979861111111111" bottom="0.589583333333333" header="0.309722222222222" footer="0.309722222222222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4"/>
  <sheetViews>
    <sheetView tabSelected="1" workbookViewId="0">
      <selection activeCell="P8" sqref="P8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16.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253" width="8.75" style="5"/>
    <col min="254" max="16384" width="8.75" style="6"/>
  </cols>
  <sheetData>
    <row r="1" ht="20.1" customHeight="1" spans="1:253">
      <c r="A1" s="7" t="s">
        <v>381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382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383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384</v>
      </c>
      <c r="B4" s="10"/>
      <c r="C4" s="10"/>
      <c r="D4" s="10"/>
      <c r="E4" s="10" t="s">
        <v>94</v>
      </c>
      <c r="F4" s="10"/>
      <c r="G4" s="10"/>
      <c r="H4" s="10"/>
      <c r="I4" s="49" t="s">
        <v>385</v>
      </c>
      <c r="J4" s="49"/>
      <c r="K4" s="49"/>
      <c r="L4" s="49"/>
      <c r="M4" s="50"/>
    </row>
    <row r="5" s="2" customFormat="1" ht="21" customHeight="1" spans="1:13">
      <c r="A5" s="11" t="s">
        <v>386</v>
      </c>
      <c r="B5" s="12" t="s">
        <v>387</v>
      </c>
      <c r="C5" s="13"/>
      <c r="D5" s="14" t="s">
        <v>388</v>
      </c>
      <c r="E5" s="14"/>
      <c r="F5" s="14"/>
      <c r="G5" s="14"/>
      <c r="H5" s="14"/>
      <c r="I5" s="14"/>
      <c r="J5" s="14"/>
      <c r="K5" s="14"/>
      <c r="L5" s="14"/>
      <c r="M5" s="14"/>
    </row>
    <row r="6" s="2" customFormat="1" ht="21" customHeight="1" spans="1:13">
      <c r="A6" s="11"/>
      <c r="B6" s="12" t="s">
        <v>389</v>
      </c>
      <c r="C6" s="13"/>
      <c r="D6" s="14" t="s">
        <v>390</v>
      </c>
      <c r="E6" s="14"/>
      <c r="F6" s="14"/>
      <c r="G6" s="14"/>
      <c r="H6" s="14"/>
      <c r="I6" s="14"/>
      <c r="J6" s="14"/>
      <c r="K6" s="14"/>
      <c r="L6" s="14"/>
      <c r="M6" s="14"/>
    </row>
    <row r="7" s="2" customFormat="1" ht="21" customHeight="1" spans="1:13">
      <c r="A7" s="11"/>
      <c r="B7" s="12" t="s">
        <v>391</v>
      </c>
      <c r="C7" s="13"/>
      <c r="D7" s="15" t="s">
        <v>94</v>
      </c>
      <c r="E7" s="15"/>
      <c r="F7" s="15"/>
      <c r="G7" s="14" t="s">
        <v>392</v>
      </c>
      <c r="H7" s="14"/>
      <c r="I7" s="14"/>
      <c r="J7" s="14" t="s">
        <v>393</v>
      </c>
      <c r="K7" s="14"/>
      <c r="L7" s="14"/>
      <c r="M7" s="14"/>
    </row>
    <row r="8" s="2" customFormat="1" ht="21" customHeight="1" spans="1:13">
      <c r="A8" s="11"/>
      <c r="B8" s="12" t="s">
        <v>394</v>
      </c>
      <c r="C8" s="13"/>
      <c r="D8" s="14" t="s">
        <v>329</v>
      </c>
      <c r="E8" s="14"/>
      <c r="F8" s="14"/>
      <c r="G8" s="14" t="s">
        <v>334</v>
      </c>
      <c r="H8" s="14"/>
      <c r="I8" s="14"/>
      <c r="J8" s="14"/>
      <c r="K8" s="14"/>
      <c r="L8" s="14"/>
      <c r="M8" s="14"/>
    </row>
    <row r="9" s="2" customFormat="1" ht="30" customHeight="1" spans="1:13">
      <c r="A9" s="11"/>
      <c r="B9" s="12" t="s">
        <v>332</v>
      </c>
      <c r="C9" s="13"/>
      <c r="D9" s="14" t="s">
        <v>333</v>
      </c>
      <c r="E9" s="14"/>
      <c r="F9" s="14"/>
      <c r="G9" s="14" t="s">
        <v>334</v>
      </c>
      <c r="H9" s="14"/>
      <c r="I9" s="14"/>
      <c r="J9" s="14">
        <v>15200256677</v>
      </c>
      <c r="K9" s="14"/>
      <c r="L9" s="14"/>
      <c r="M9" s="14"/>
    </row>
    <row r="10" s="2" customFormat="1" ht="45" customHeight="1" spans="1:13">
      <c r="A10" s="11"/>
      <c r="B10" s="12" t="s">
        <v>395</v>
      </c>
      <c r="C10" s="13"/>
      <c r="D10" s="15" t="s">
        <v>396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2" customFormat="1" ht="54.95" customHeight="1" spans="1:13">
      <c r="A11" s="11"/>
      <c r="B11" s="12" t="s">
        <v>397</v>
      </c>
      <c r="C11" s="13"/>
      <c r="D11" s="15" t="s">
        <v>398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2" customFormat="1" ht="54.95" customHeight="1" spans="1:13">
      <c r="A12" s="11"/>
      <c r="B12" s="12" t="s">
        <v>399</v>
      </c>
      <c r="C12" s="13"/>
      <c r="D12" s="14" t="s">
        <v>400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2" customFormat="1" ht="21" customHeight="1" spans="1:13">
      <c r="A13" s="11" t="s">
        <v>401</v>
      </c>
      <c r="B13" s="16" t="s">
        <v>402</v>
      </c>
      <c r="C13" s="17"/>
      <c r="D13" s="18" t="s">
        <v>403</v>
      </c>
      <c r="E13" s="18"/>
      <c r="F13" s="18" t="s">
        <v>404</v>
      </c>
      <c r="G13" s="18"/>
      <c r="H13" s="18"/>
      <c r="I13" s="18"/>
      <c r="J13" s="18" t="s">
        <v>405</v>
      </c>
      <c r="K13" s="18"/>
      <c r="L13" s="18"/>
      <c r="M13" s="18"/>
    </row>
    <row r="14" s="2" customFormat="1" ht="21" customHeight="1" spans="1:13">
      <c r="A14" s="11"/>
      <c r="B14" s="19"/>
      <c r="C14" s="20"/>
      <c r="D14" s="14" t="s">
        <v>406</v>
      </c>
      <c r="E14" s="14"/>
      <c r="F14" s="14"/>
      <c r="G14" s="14"/>
      <c r="H14" s="14"/>
      <c r="I14" s="14"/>
      <c r="J14" s="14">
        <v>674.44</v>
      </c>
      <c r="K14" s="14"/>
      <c r="L14" s="14"/>
      <c r="M14" s="14"/>
    </row>
    <row r="15" s="2" customFormat="1" ht="21" customHeight="1" spans="1:13">
      <c r="A15" s="11"/>
      <c r="B15" s="19"/>
      <c r="C15" s="20"/>
      <c r="D15" s="14" t="s">
        <v>407</v>
      </c>
      <c r="E15" s="14"/>
      <c r="F15" s="14"/>
      <c r="G15" s="14"/>
      <c r="H15" s="14"/>
      <c r="I15" s="14"/>
      <c r="J15" s="14"/>
      <c r="K15" s="14"/>
      <c r="L15" s="14"/>
      <c r="M15" s="14"/>
    </row>
    <row r="16" s="2" customFormat="1" ht="21" customHeight="1" spans="1:13">
      <c r="A16" s="11"/>
      <c r="B16" s="19"/>
      <c r="C16" s="20"/>
      <c r="D16" s="14" t="s">
        <v>408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2" customFormat="1" ht="21" customHeight="1" spans="1:13">
      <c r="A17" s="11"/>
      <c r="B17" s="19"/>
      <c r="C17" s="20"/>
      <c r="D17" s="14" t="s">
        <v>409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2" customFormat="1" ht="21" customHeight="1" spans="1:13">
      <c r="A18" s="11"/>
      <c r="B18" s="21"/>
      <c r="C18" s="22"/>
      <c r="D18" s="14" t="s">
        <v>410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2" customFormat="1" ht="21" customHeight="1" spans="1:13">
      <c r="A19" s="11"/>
      <c r="B19" s="16" t="s">
        <v>411</v>
      </c>
      <c r="C19" s="17"/>
      <c r="D19" s="14" t="s">
        <v>403</v>
      </c>
      <c r="E19" s="14"/>
      <c r="F19" s="23" t="s">
        <v>412</v>
      </c>
      <c r="G19" s="23"/>
      <c r="H19" s="23"/>
      <c r="I19" s="23" t="s">
        <v>413</v>
      </c>
      <c r="J19" s="23"/>
      <c r="K19" s="23"/>
      <c r="L19" s="23" t="s">
        <v>414</v>
      </c>
      <c r="M19" s="23"/>
    </row>
    <row r="20" s="2" customFormat="1" ht="21" customHeight="1" spans="1:13">
      <c r="A20" s="11"/>
      <c r="B20" s="19"/>
      <c r="C20" s="20"/>
      <c r="D20" s="14" t="s">
        <v>406</v>
      </c>
      <c r="E20" s="14"/>
      <c r="F20" s="14"/>
      <c r="G20" s="14"/>
      <c r="H20" s="14"/>
      <c r="I20" s="14">
        <v>674.44</v>
      </c>
      <c r="J20" s="14"/>
      <c r="K20" s="14"/>
      <c r="L20" s="15"/>
      <c r="M20" s="15"/>
    </row>
    <row r="21" s="2" customFormat="1" ht="21" customHeight="1" spans="1:13">
      <c r="A21" s="11"/>
      <c r="B21" s="19"/>
      <c r="C21" s="20"/>
      <c r="D21" s="24" t="s">
        <v>160</v>
      </c>
      <c r="E21" s="25"/>
      <c r="F21" s="24"/>
      <c r="G21" s="26"/>
      <c r="H21" s="25"/>
      <c r="I21" s="24">
        <v>10</v>
      </c>
      <c r="J21" s="26"/>
      <c r="K21" s="25"/>
      <c r="L21" s="15"/>
      <c r="M21" s="15"/>
    </row>
    <row r="22" s="2" customFormat="1" ht="21" customHeight="1" spans="1:13">
      <c r="A22" s="11"/>
      <c r="B22" s="19"/>
      <c r="C22" s="20"/>
      <c r="D22" s="24" t="s">
        <v>161</v>
      </c>
      <c r="E22" s="25" t="s">
        <v>161</v>
      </c>
      <c r="F22" s="24"/>
      <c r="G22" s="26"/>
      <c r="H22" s="25"/>
      <c r="I22" s="24">
        <v>50</v>
      </c>
      <c r="J22" s="26"/>
      <c r="K22" s="25"/>
      <c r="L22" s="15"/>
      <c r="M22" s="15"/>
    </row>
    <row r="23" s="2" customFormat="1" ht="21" customHeight="1" spans="1:13">
      <c r="A23" s="11"/>
      <c r="B23" s="19"/>
      <c r="C23" s="20"/>
      <c r="D23" s="24" t="s">
        <v>162</v>
      </c>
      <c r="E23" s="25" t="s">
        <v>162</v>
      </c>
      <c r="F23" s="24"/>
      <c r="G23" s="26"/>
      <c r="H23" s="25"/>
      <c r="I23" s="24">
        <v>10</v>
      </c>
      <c r="J23" s="26"/>
      <c r="K23" s="25"/>
      <c r="L23" s="15"/>
      <c r="M23" s="15"/>
    </row>
    <row r="24" s="2" customFormat="1" ht="21" customHeight="1" spans="1:13">
      <c r="A24" s="11"/>
      <c r="B24" s="19"/>
      <c r="C24" s="20"/>
      <c r="D24" s="24" t="s">
        <v>167</v>
      </c>
      <c r="E24" s="25" t="s">
        <v>167</v>
      </c>
      <c r="F24" s="24"/>
      <c r="G24" s="26"/>
      <c r="H24" s="25"/>
      <c r="I24" s="24">
        <v>1</v>
      </c>
      <c r="J24" s="26"/>
      <c r="K24" s="25"/>
      <c r="L24" s="15"/>
      <c r="M24" s="15"/>
    </row>
    <row r="25" s="2" customFormat="1" ht="21" customHeight="1" spans="1:13">
      <c r="A25" s="11"/>
      <c r="B25" s="27"/>
      <c r="C25" s="28"/>
      <c r="D25" s="24" t="s">
        <v>168</v>
      </c>
      <c r="E25" s="25" t="s">
        <v>168</v>
      </c>
      <c r="F25" s="24"/>
      <c r="G25" s="26"/>
      <c r="H25" s="25"/>
      <c r="I25" s="24">
        <v>330</v>
      </c>
      <c r="J25" s="26"/>
      <c r="K25" s="25"/>
      <c r="L25" s="15"/>
      <c r="M25" s="15"/>
    </row>
    <row r="26" s="2" customFormat="1" ht="21" customHeight="1" spans="1:13">
      <c r="A26" s="11"/>
      <c r="B26" s="27"/>
      <c r="C26" s="28"/>
      <c r="D26" s="24" t="s">
        <v>169</v>
      </c>
      <c r="E26" s="25" t="s">
        <v>169</v>
      </c>
      <c r="F26" s="24"/>
      <c r="G26" s="26"/>
      <c r="H26" s="25"/>
      <c r="I26" s="24">
        <v>3</v>
      </c>
      <c r="J26" s="26"/>
      <c r="K26" s="25"/>
      <c r="L26" s="15"/>
      <c r="M26" s="15"/>
    </row>
    <row r="27" s="2" customFormat="1" ht="21" customHeight="1" spans="1:13">
      <c r="A27" s="11"/>
      <c r="B27" s="27"/>
      <c r="C27" s="28"/>
      <c r="D27" s="24" t="s">
        <v>166</v>
      </c>
      <c r="E27" s="25" t="s">
        <v>166</v>
      </c>
      <c r="F27" s="24"/>
      <c r="G27" s="26"/>
      <c r="H27" s="25"/>
      <c r="I27" s="24">
        <v>101.44</v>
      </c>
      <c r="J27" s="26"/>
      <c r="K27" s="25"/>
      <c r="L27" s="15"/>
      <c r="M27" s="15"/>
    </row>
    <row r="28" s="2" customFormat="1" ht="21" customHeight="1" spans="1:13">
      <c r="A28" s="11"/>
      <c r="B28" s="27"/>
      <c r="C28" s="28"/>
      <c r="D28" s="24" t="s">
        <v>170</v>
      </c>
      <c r="E28" s="25" t="s">
        <v>170</v>
      </c>
      <c r="F28" s="24"/>
      <c r="G28" s="26"/>
      <c r="H28" s="25"/>
      <c r="I28" s="24">
        <v>3</v>
      </c>
      <c r="J28" s="26"/>
      <c r="K28" s="25"/>
      <c r="L28" s="15"/>
      <c r="M28" s="15"/>
    </row>
    <row r="29" s="2" customFormat="1" ht="21" customHeight="1" spans="1:13">
      <c r="A29" s="11"/>
      <c r="B29" s="27"/>
      <c r="C29" s="28"/>
      <c r="D29" s="24" t="s">
        <v>171</v>
      </c>
      <c r="E29" s="25" t="s">
        <v>171</v>
      </c>
      <c r="F29" s="24"/>
      <c r="G29" s="26"/>
      <c r="H29" s="25"/>
      <c r="I29" s="24">
        <v>160</v>
      </c>
      <c r="J29" s="26"/>
      <c r="K29" s="25"/>
      <c r="L29" s="15"/>
      <c r="M29" s="15"/>
    </row>
    <row r="30" s="2" customFormat="1" ht="21" customHeight="1" spans="1:13">
      <c r="A30" s="11"/>
      <c r="B30" s="27"/>
      <c r="C30" s="28"/>
      <c r="D30" s="24" t="s">
        <v>172</v>
      </c>
      <c r="E30" s="25" t="s">
        <v>172</v>
      </c>
      <c r="F30" s="24"/>
      <c r="G30" s="26"/>
      <c r="H30" s="25"/>
      <c r="I30" s="24">
        <v>6</v>
      </c>
      <c r="J30" s="26"/>
      <c r="K30" s="25"/>
      <c r="L30" s="15"/>
      <c r="M30" s="15"/>
    </row>
    <row r="31" s="2" customFormat="1" ht="80.1" customHeight="1" spans="1:13">
      <c r="A31" s="29" t="s">
        <v>415</v>
      </c>
      <c r="B31" s="29"/>
      <c r="C31" s="29"/>
      <c r="D31" s="14" t="s">
        <v>416</v>
      </c>
      <c r="E31" s="14"/>
      <c r="F31" s="14"/>
      <c r="G31" s="14"/>
      <c r="H31" s="14"/>
      <c r="I31" s="14"/>
      <c r="J31" s="14"/>
      <c r="K31" s="14"/>
      <c r="L31" s="14"/>
      <c r="M31" s="14"/>
    </row>
    <row r="32" s="2" customFormat="1" ht="20.1" customHeight="1" spans="1:13">
      <c r="A32" s="30" t="s">
        <v>417</v>
      </c>
      <c r="B32" s="31"/>
      <c r="C32" s="32" t="s">
        <v>418</v>
      </c>
      <c r="D32" s="32"/>
      <c r="E32" s="32"/>
      <c r="F32" s="32"/>
      <c r="G32" s="32"/>
      <c r="H32" s="18" t="s">
        <v>419</v>
      </c>
      <c r="I32" s="18"/>
      <c r="J32" s="18"/>
      <c r="K32" s="18" t="s">
        <v>420</v>
      </c>
      <c r="L32" s="18"/>
      <c r="M32" s="18"/>
    </row>
    <row r="33" s="2" customFormat="1" ht="20.1" customHeight="1" spans="1:13">
      <c r="A33" s="33"/>
      <c r="B33" s="34"/>
      <c r="C33" s="35" t="s">
        <v>421</v>
      </c>
      <c r="D33" s="36"/>
      <c r="E33" s="36"/>
      <c r="F33" s="36"/>
      <c r="G33" s="36"/>
      <c r="H33" s="37">
        <v>43466</v>
      </c>
      <c r="I33" s="14"/>
      <c r="J33" s="14"/>
      <c r="K33" s="37">
        <v>43800</v>
      </c>
      <c r="L33" s="14"/>
      <c r="M33" s="14"/>
    </row>
    <row r="34" s="2" customFormat="1" ht="20.1" customHeight="1" spans="1:13">
      <c r="A34" s="33"/>
      <c r="B34" s="34"/>
      <c r="C34" s="35" t="s">
        <v>422</v>
      </c>
      <c r="D34" s="36"/>
      <c r="E34" s="36"/>
      <c r="F34" s="36"/>
      <c r="G34" s="36"/>
      <c r="H34" s="37">
        <v>43466</v>
      </c>
      <c r="I34" s="14"/>
      <c r="J34" s="14"/>
      <c r="K34" s="37">
        <v>43800</v>
      </c>
      <c r="L34" s="14"/>
      <c r="M34" s="14"/>
    </row>
    <row r="35" s="2" customFormat="1" ht="20.1" customHeight="1" spans="1:13">
      <c r="A35" s="33"/>
      <c r="B35" s="34"/>
      <c r="C35" s="35" t="s">
        <v>423</v>
      </c>
      <c r="D35" s="36"/>
      <c r="E35" s="36"/>
      <c r="F35" s="36"/>
      <c r="G35" s="36"/>
      <c r="H35" s="37">
        <v>43466</v>
      </c>
      <c r="I35" s="14"/>
      <c r="J35" s="14"/>
      <c r="K35" s="37">
        <v>43800</v>
      </c>
      <c r="L35" s="14"/>
      <c r="M35" s="14"/>
    </row>
    <row r="36" s="2" customFormat="1" ht="97" customHeight="1" spans="1:16">
      <c r="A36" s="38" t="s">
        <v>424</v>
      </c>
      <c r="B36" s="39" t="s">
        <v>425</v>
      </c>
      <c r="C36" s="15" t="s">
        <v>426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P36" s="51"/>
    </row>
    <row r="37" s="2" customFormat="1" ht="77" customHeight="1" spans="1:13">
      <c r="A37" s="40"/>
      <c r="B37" s="39" t="s">
        <v>427</v>
      </c>
      <c r="C37" s="15" t="s">
        <v>428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="2" customFormat="1" ht="20.1" customHeight="1" spans="1:13">
      <c r="A38" s="40"/>
      <c r="B38" s="41" t="s">
        <v>429</v>
      </c>
      <c r="C38" s="14" t="s">
        <v>352</v>
      </c>
      <c r="D38" s="14"/>
      <c r="E38" s="14" t="s">
        <v>353</v>
      </c>
      <c r="F38" s="14"/>
      <c r="G38" s="14"/>
      <c r="H38" s="14" t="s">
        <v>354</v>
      </c>
      <c r="I38" s="14"/>
      <c r="J38" s="14"/>
      <c r="K38" s="14"/>
      <c r="L38" s="14" t="s">
        <v>355</v>
      </c>
      <c r="M38" s="14"/>
    </row>
    <row r="39" s="2" customFormat="1" ht="30" customHeight="1" spans="1:13">
      <c r="A39" s="40"/>
      <c r="B39" s="42"/>
      <c r="C39" s="14" t="s">
        <v>430</v>
      </c>
      <c r="D39" s="14"/>
      <c r="E39" s="14" t="s">
        <v>357</v>
      </c>
      <c r="F39" s="14"/>
      <c r="G39" s="14"/>
      <c r="H39" s="15" t="s">
        <v>431</v>
      </c>
      <c r="I39" s="15"/>
      <c r="J39" s="15"/>
      <c r="K39" s="15"/>
      <c r="L39" s="52">
        <v>1</v>
      </c>
      <c r="M39" s="14"/>
    </row>
    <row r="40" s="2" customFormat="1" ht="30" customHeight="1" spans="1:13">
      <c r="A40" s="40"/>
      <c r="B40" s="42"/>
      <c r="C40" s="14"/>
      <c r="D40" s="14"/>
      <c r="E40" s="14" t="s">
        <v>360</v>
      </c>
      <c r="F40" s="14"/>
      <c r="G40" s="14"/>
      <c r="H40" s="15" t="s">
        <v>432</v>
      </c>
      <c r="I40" s="15"/>
      <c r="J40" s="15"/>
      <c r="K40" s="15"/>
      <c r="L40" s="52">
        <v>0.95</v>
      </c>
      <c r="M40" s="14"/>
    </row>
    <row r="41" s="2" customFormat="1" ht="30" customHeight="1" spans="1:15">
      <c r="A41" s="40"/>
      <c r="B41" s="42"/>
      <c r="C41" s="14"/>
      <c r="D41" s="14"/>
      <c r="E41" s="14" t="s">
        <v>363</v>
      </c>
      <c r="F41" s="14"/>
      <c r="G41" s="14"/>
      <c r="H41" s="15" t="s">
        <v>433</v>
      </c>
      <c r="I41" s="15"/>
      <c r="J41" s="15"/>
      <c r="K41" s="15"/>
      <c r="L41" s="52">
        <v>0.95</v>
      </c>
      <c r="M41" s="14"/>
      <c r="N41" s="5"/>
      <c r="O41" s="5"/>
    </row>
    <row r="42" s="2" customFormat="1" ht="21" customHeight="1" spans="1:15">
      <c r="A42" s="40"/>
      <c r="B42" s="42"/>
      <c r="C42" s="14" t="s">
        <v>352</v>
      </c>
      <c r="D42" s="14"/>
      <c r="E42" s="14" t="s">
        <v>353</v>
      </c>
      <c r="F42" s="14"/>
      <c r="G42" s="14"/>
      <c r="H42" s="14" t="s">
        <v>354</v>
      </c>
      <c r="I42" s="14"/>
      <c r="J42" s="14"/>
      <c r="K42" s="14"/>
      <c r="L42" s="14" t="s">
        <v>355</v>
      </c>
      <c r="M42" s="14"/>
      <c r="N42" s="5"/>
      <c r="O42" s="5"/>
    </row>
    <row r="43" s="2" customFormat="1" ht="30" customHeight="1" spans="1:15">
      <c r="A43" s="40"/>
      <c r="B43" s="42"/>
      <c r="C43" s="14" t="s">
        <v>430</v>
      </c>
      <c r="D43" s="14"/>
      <c r="E43" s="14" t="s">
        <v>367</v>
      </c>
      <c r="F43" s="14"/>
      <c r="G43" s="14"/>
      <c r="H43" s="15" t="s">
        <v>434</v>
      </c>
      <c r="I43" s="15"/>
      <c r="J43" s="15"/>
      <c r="K43" s="15"/>
      <c r="L43" s="14"/>
      <c r="M43" s="14"/>
      <c r="N43" s="5"/>
      <c r="O43" s="5"/>
    </row>
    <row r="44" s="2" customFormat="1" ht="30" customHeight="1" spans="1:15">
      <c r="A44" s="40"/>
      <c r="B44" s="42"/>
      <c r="C44" s="14"/>
      <c r="D44" s="14"/>
      <c r="E44" s="14" t="s">
        <v>370</v>
      </c>
      <c r="F44" s="14"/>
      <c r="G44" s="14"/>
      <c r="H44" s="15" t="s">
        <v>434</v>
      </c>
      <c r="I44" s="15"/>
      <c r="J44" s="15"/>
      <c r="K44" s="15"/>
      <c r="L44" s="14"/>
      <c r="M44" s="14"/>
      <c r="N44" s="5"/>
      <c r="O44" s="5"/>
    </row>
    <row r="45" s="2" customFormat="1" ht="30" customHeight="1" spans="1:15">
      <c r="A45" s="40"/>
      <c r="B45" s="42"/>
      <c r="C45" s="14"/>
      <c r="D45" s="14"/>
      <c r="E45" s="14" t="s">
        <v>373</v>
      </c>
      <c r="F45" s="14"/>
      <c r="G45" s="14"/>
      <c r="H45" s="15" t="s">
        <v>434</v>
      </c>
      <c r="I45" s="15"/>
      <c r="J45" s="15"/>
      <c r="K45" s="15"/>
      <c r="L45" s="14"/>
      <c r="M45" s="14"/>
      <c r="N45" s="5"/>
      <c r="O45" s="5"/>
    </row>
    <row r="46" s="2" customFormat="1" ht="30" customHeight="1" spans="1:15">
      <c r="A46" s="40"/>
      <c r="B46" s="42"/>
      <c r="C46" s="14"/>
      <c r="D46" s="14"/>
      <c r="E46" s="14" t="s">
        <v>375</v>
      </c>
      <c r="F46" s="14"/>
      <c r="G46" s="14"/>
      <c r="H46" s="15" t="s">
        <v>434</v>
      </c>
      <c r="I46" s="15"/>
      <c r="J46" s="15"/>
      <c r="K46" s="15"/>
      <c r="L46" s="14"/>
      <c r="M46" s="14"/>
      <c r="N46" s="5"/>
      <c r="O46" s="5"/>
    </row>
    <row r="47" s="2" customFormat="1" ht="30" customHeight="1" spans="1:15">
      <c r="A47" s="40"/>
      <c r="B47" s="42"/>
      <c r="C47" s="14"/>
      <c r="D47" s="14"/>
      <c r="E47" s="14" t="s">
        <v>377</v>
      </c>
      <c r="F47" s="14"/>
      <c r="G47" s="14"/>
      <c r="H47" s="15" t="s">
        <v>434</v>
      </c>
      <c r="I47" s="15"/>
      <c r="J47" s="15"/>
      <c r="K47" s="15"/>
      <c r="L47" s="14"/>
      <c r="M47" s="14"/>
      <c r="N47" s="5"/>
      <c r="O47" s="5"/>
    </row>
    <row r="48" s="2" customFormat="1" ht="60" customHeight="1" spans="1:15">
      <c r="A48" s="29" t="s">
        <v>435</v>
      </c>
      <c r="B48" s="29"/>
      <c r="C48" s="29"/>
      <c r="D48" s="12"/>
      <c r="E48" s="43"/>
      <c r="F48" s="43"/>
      <c r="G48" s="43"/>
      <c r="H48" s="43"/>
      <c r="I48" s="43"/>
      <c r="J48" s="43"/>
      <c r="K48" s="43"/>
      <c r="L48" s="43"/>
      <c r="M48" s="13"/>
      <c r="N48" s="5"/>
      <c r="O48" s="5"/>
    </row>
    <row r="49" ht="69.95" customHeight="1" spans="1:13">
      <c r="A49" s="29" t="s">
        <v>436</v>
      </c>
      <c r="B49" s="29"/>
      <c r="C49" s="29"/>
      <c r="D49" s="44" t="s">
        <v>437</v>
      </c>
      <c r="E49" s="45"/>
      <c r="F49" s="45"/>
      <c r="G49" s="45"/>
      <c r="H49" s="45"/>
      <c r="I49" s="45"/>
      <c r="J49" s="45"/>
      <c r="K49" s="45"/>
      <c r="L49" s="45"/>
      <c r="M49" s="53"/>
    </row>
    <row r="50" s="1" customFormat="1" ht="20.1" customHeight="1" spans="1:15">
      <c r="A50" s="46"/>
      <c r="B50" s="46"/>
      <c r="C50" s="47"/>
      <c r="D50" s="47"/>
      <c r="E50" s="48"/>
      <c r="F50" s="46"/>
      <c r="J50" s="48"/>
      <c r="N50" s="5"/>
      <c r="O50" s="5"/>
    </row>
    <row r="51" ht="24.95" customHeight="1"/>
    <row r="52" ht="24.95" customHeight="1"/>
    <row r="53" ht="24.95" customHeight="1"/>
    <row r="54" ht="24.95" customHeight="1"/>
  </sheetData>
  <mergeCells count="154">
    <mergeCell ref="A2:M2"/>
    <mergeCell ref="A3:M3"/>
    <mergeCell ref="A4:D4"/>
    <mergeCell ref="E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D27:E27"/>
    <mergeCell ref="F27:H27"/>
    <mergeCell ref="I27:K27"/>
    <mergeCell ref="L27:M27"/>
    <mergeCell ref="D28:E28"/>
    <mergeCell ref="F28:H28"/>
    <mergeCell ref="I28:K28"/>
    <mergeCell ref="L28:M28"/>
    <mergeCell ref="D29:E29"/>
    <mergeCell ref="F29:H29"/>
    <mergeCell ref="I29:K29"/>
    <mergeCell ref="L29:M29"/>
    <mergeCell ref="D30:E30"/>
    <mergeCell ref="F30:H30"/>
    <mergeCell ref="I30:K30"/>
    <mergeCell ref="L30:M30"/>
    <mergeCell ref="A31:C31"/>
    <mergeCell ref="D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G35"/>
    <mergeCell ref="H35:J35"/>
    <mergeCell ref="K35:M35"/>
    <mergeCell ref="C36:M36"/>
    <mergeCell ref="C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C42:D42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A48:C48"/>
    <mergeCell ref="D48:M48"/>
    <mergeCell ref="A49:C49"/>
    <mergeCell ref="D49:M49"/>
    <mergeCell ref="A5:A12"/>
    <mergeCell ref="A13:A30"/>
    <mergeCell ref="A36:A47"/>
    <mergeCell ref="B38:B47"/>
    <mergeCell ref="B13:C18"/>
    <mergeCell ref="B19:C30"/>
    <mergeCell ref="A32:B35"/>
    <mergeCell ref="C39:D41"/>
    <mergeCell ref="C43:D47"/>
  </mergeCells>
  <pageMargins left="0.75" right="0.629861111111111" top="0.789583333333333" bottom="0.709722222222222" header="0.309722222222222" footer="0.3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一般公共预算基本支出表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2018-09-15T02:50:00Z</cp:lastPrinted>
  <dcterms:modified xsi:type="dcterms:W3CDTF">2019-12-15T07:21:34Z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