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98" firstSheet="18" activeTab="20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拨款" sheetId="57" r:id="rId26"/>
    <sheet name="经费拨款(政府预算)" sheetId="75" r:id="rId27"/>
    <sheet name="三公" sheetId="25" r:id="rId28"/>
    <sheet name="一般公共预算基本支出表" sheetId="76" r:id="rId29"/>
    <sheet name="部门整体绩效目标申报表" sheetId="77" r:id="rId30"/>
    <sheet name="专项资金绩效目标申报表" sheetId="78" r:id="rId31"/>
    <sheet name="专项资金绩效目标申报表1" sheetId="80" r:id="rId32"/>
  </sheets>
  <definedNames>
    <definedName name="_xlnm.Print_Area" localSheetId="1">部门收入总表!$A$1:$M$15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'工资福利(政府预算)'!$A$1:$N$13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28">一般公共预算基本支出表!$A$1:$E$21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'支出分类(政府预算)'!$A$1:$U$16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经费拨款!$1:$7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28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<sst xmlns="http://schemas.openxmlformats.org/spreadsheetml/2006/main" count="1816" uniqueCount="455">
  <si>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</si>
  <si>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</si>
  <si>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</si>
  <si>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</si>
  <si>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</si>
  <si>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</si>
  <si>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</si>
  <si>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</si>
  <si>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</si>
  <si>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</si>
  <si>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</si>
  <si>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</si>
  <si>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</si>
  <si>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</si>
  <si>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</si>
  <si>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</si>
  <si>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</si>
  <si>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</si>
  <si>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</si>
  <si>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</si>
  <si>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</si>
  <si>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</si>
  <si>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</si>
  <si>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</si>
  <si>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</si>
  <si>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</si>
  <si>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</si>
  <si>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</si>
  <si>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</si>
  <si>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</si>
  <si>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</si>
  <si>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</si>
  <si>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</si>
  <si>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</si>
  <si>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</si>
  <si>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</si>
  <si>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</si>
  <si>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</si>
  <si>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</si>
  <si>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</si>
  <si>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</si>
  <si>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</si>
  <si>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</si>
  <si>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</si>
  <si>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</si>
  <si>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</si>
  <si>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</si>
  <si>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</si>
  <si>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</si>
  <si>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</si>
  <si>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</si>
  <si>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</si>
  <si>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</si>
  <si>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</si>
  <si>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</si>
  <si>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</si>
  <si>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</si>
  <si>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</si>
  <si>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</si>
  <si>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</si>
  <si>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</si>
  <si>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</si>
  <si>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</si>
  <si>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</si>
  <si>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</si>
  <si>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</si>
  <si>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</si>
  <si>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</si>
  <si>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</si>
  <si>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</si>
  <si>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</si>
  <si>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</si>
  <si>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</si>
  <si>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</si>
  <si>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</si>
  <si>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</si>
  <si>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</si>
  <si>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</si>
  <si>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</si>
  <si>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</si>
  <si>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</si>
  <si>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</si>
  <si>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</si>
  <si>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</si>
  <si>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</si>
  <si>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</si>
  <si>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</si>
  <si>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</si>
  <si>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</si>
  <si>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</si>
  <si>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</si>
  <si>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</si>
  <si>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</si>
  <si>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202001</t>
  </si>
  <si>
    <t>区卫生和计划生育局机关</t>
  </si>
  <si>
    <t>202004</t>
  </si>
  <si>
    <t>区卫生财务集中核算中心</t>
  </si>
  <si>
    <t>202005</t>
  </si>
  <si>
    <t>区卫生计生综合监督执法局</t>
  </si>
  <si>
    <t>202006</t>
  </si>
  <si>
    <t>区流动人口计划生育管理站</t>
  </si>
  <si>
    <t>202008</t>
  </si>
  <si>
    <t>区营田镇中心卫生院</t>
  </si>
  <si>
    <t>202009</t>
  </si>
  <si>
    <t>区河市镇卫生院</t>
  </si>
  <si>
    <t>202010</t>
  </si>
  <si>
    <t>区凤凰乡卫生院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</si>
  <si>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</si>
  <si>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</si>
  <si>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</si>
  <si>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</si>
  <si>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</si>
  <si>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</si>
  <si>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</si>
  <si>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</si>
  <si>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210</t>
  </si>
  <si>
    <t>01</t>
  </si>
  <si>
    <t>99</t>
  </si>
  <si>
    <t>03</t>
  </si>
  <si>
    <t>02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</si>
  <si>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</si>
  <si>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</si>
  <si>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</si>
  <si>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</si>
  <si>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</si>
  <si>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</si>
  <si>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</si>
  <si>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</si>
  <si>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</si>
  <si>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</si>
  <si>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</si>
  <si>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</si>
  <si>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</si>
  <si>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</si>
  <si>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</si>
  <si>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</si>
  <si>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</si>
  <si>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</si>
  <si>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</si>
  <si>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行政运行</t>
  </si>
  <si>
    <t>其他医疗卫生与计划生育管理事务支出</t>
  </si>
  <si>
    <t>其他计划生育事务支出</t>
  </si>
  <si>
    <t>区卫生财务集中核发算中心</t>
  </si>
  <si>
    <t>卫生计生综合监督执法局</t>
  </si>
  <si>
    <t>其他医疗卫生与计划生育支出</t>
  </si>
  <si>
    <t>乡镇卫生院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</si>
  <si>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</si>
  <si>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</si>
  <si>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</si>
  <si>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</si>
  <si>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</si>
  <si>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</si>
  <si>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</si>
  <si>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</si>
  <si>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</si>
  <si>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</si>
  <si>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</si>
  <si>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</si>
  <si>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</si>
  <si>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</si>
  <si>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其他医疗卫生和计划生育管理事务支出</t>
  </si>
  <si>
    <t>2021010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</si>
  <si>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</si>
  <si>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</si>
  <si>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</si>
  <si>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</si>
  <si>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</si>
  <si>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</si>
  <si>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</si>
  <si>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</si>
  <si>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</si>
  <si>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</si>
  <si>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</si>
  <si>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</si>
  <si>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职业年金</t>
  </si>
  <si>
    <t>职工基本医疗保险缴费</t>
  </si>
  <si>
    <t>公务员医疗补助缴费</t>
  </si>
  <si>
    <t>失业保险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</si>
  <si>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</si>
  <si>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</si>
  <si>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</si>
  <si>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</si>
  <si>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</si>
  <si>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</si>
  <si>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</si>
  <si>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</si>
  <si>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</si>
  <si>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</si>
  <si>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</si>
  <si>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</si>
  <si>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</si>
  <si>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</si>
  <si>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</si>
  <si>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</si>
  <si>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</si>
  <si>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</si>
  <si>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</si>
  <si>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</si>
  <si>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</si>
  <si>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</si>
  <si>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</si>
  <si>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</si>
  <si>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</si>
  <si>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</si>
  <si>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</si>
  <si>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</si>
  <si>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</si>
  <si>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</si>
  <si>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</si>
  <si>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</si>
  <si>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</si>
  <si>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</si>
  <si>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</si>
  <si>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</si>
  <si>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</si>
  <si>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</si>
  <si>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</si>
  <si>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</si>
  <si>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</si>
  <si>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</si>
  <si>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</si>
  <si>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</si>
  <si>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</si>
  <si>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</si>
  <si>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</si>
  <si>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</si>
  <si>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</si>
  <si>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</si>
  <si>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</si>
  <si>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</si>
  <si>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</si>
  <si>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</si>
  <si>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</si>
  <si>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</si>
  <si>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</si>
  <si>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</si>
  <si>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</si>
  <si>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</si>
  <si>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</si>
  <si>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</si>
  <si>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</si>
  <si>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</si>
  <si>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</si>
  <si>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</si>
  <si>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</si>
  <si>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</si>
  <si>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</si>
  <si>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</si>
  <si>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</si>
  <si>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</si>
  <si>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</si>
  <si>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</si>
  <si>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</si>
  <si>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</si>
  <si>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</si>
  <si>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</si>
  <si>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</si>
  <si>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</si>
  <si>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</si>
  <si>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</si>
  <si>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</si>
  <si>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</si>
  <si>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</si>
  <si>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</si>
  <si>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区卫生和计划生育局</t>
  </si>
  <si>
    <t>公卫专项资金</t>
  </si>
  <si>
    <t>其他计划生育事务</t>
  </si>
  <si>
    <t>计生家庭父母奖励及独生子女保健费</t>
  </si>
  <si>
    <t>健康扶贫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</si>
  <si>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</si>
  <si>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</si>
  <si>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</si>
  <si>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</si>
  <si>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</si>
  <si>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</si>
  <si>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</si>
  <si>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</si>
  <si>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</si>
  <si>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经费拨款支出预算表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</si>
  <si>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</si>
  <si>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</si>
  <si>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</si>
  <si>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</si>
  <si>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</si>
  <si>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</si>
  <si>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</si>
  <si>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</si>
  <si>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</si>
  <si>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</si>
  <si>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</si>
  <si>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</si>
  <si>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</si>
  <si>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</si>
  <si>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</si>
  <si>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</si>
  <si>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</si>
  <si>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</si>
  <si>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</si>
  <si>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</si>
  <si>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502</t>
  </si>
  <si>
    <t>505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</si>
  <si>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</si>
  <si>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</si>
  <si>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</si>
  <si>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</si>
  <si>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</si>
  <si>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吴慧</t>
  </si>
  <si>
    <t>部门基本信息</t>
  </si>
  <si>
    <t>预算单位</t>
  </si>
  <si>
    <t>岳阳市屈原管理区卫生和计划生育局</t>
  </si>
  <si>
    <t>绩效管理
联络员</t>
  </si>
  <si>
    <t>周雨晴</t>
  </si>
  <si>
    <t xml:space="preserve"> 联系电话</t>
  </si>
  <si>
    <t>人员编制数</t>
  </si>
  <si>
    <t xml:space="preserve"> 实有人数</t>
  </si>
  <si>
    <t>部门职能
职责概述</t>
  </si>
  <si>
    <t>贯彻执行党和国家、省、市关于卫生、计划生育和爱国卫生工作的方针、政策和法律、法规、规章。协调全区卫生和计划生育资源配置；监督实施国家卫生和计划生育技术规范与标准；负责协调推进全区医药卫生体制改革、医疗保障和计划生育综合治理工作。负责全区疾病预防控制规划、免疫规划、严重危害人民健康的公共卫生问题的干预措施并组织落实。按照职责分工负责职业卫生、放射卫生、环境卫生、学校卫生、公共场所卫生、饮用水卫生的监督管理，负责传染病防治监督。负责组织拟定并实施基层卫生、妇幼卫生工作规划和政策措施。负责组织推进全区公立医院改革，建立公益性导向的绩效考核和评价运行机制，建设和谐医患关系。组织实施国家基药政策、国家基本药物制度和药物采购、配送、使用的管理制度。负责全区卫生和计划生育行政许可工作，宣传、健康教育、健康促进和信息化建设等工作。负责健康扶贫工作。负责血吸虫病预防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</si>
  <si>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</si>
  <si>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</si>
  <si>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</si>
  <si>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</si>
  <si>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</si>
  <si>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</si>
  <si>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</si>
  <si>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</si>
  <si>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</si>
  <si>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</si>
  <si>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</si>
  <si>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1.认真贯彻落实上级要求，全力完成各项指标
2.主动作为，敢于担当，端正态度，做好各项服务工作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</si>
  <si>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</si>
  <si>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</si>
  <si>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</si>
  <si>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</si>
  <si>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</si>
  <si>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</si>
  <si>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</si>
  <si>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打击非法鉴定胎儿性别、非法终止妊娠
</t>
  </si>
  <si>
    <t>=1例</t>
  </si>
  <si>
    <t>免费产筛</t>
  </si>
  <si>
    <r>
      <rPr>
        <sz val="12"/>
        <rFont val="Arial"/>
        <charset val="134"/>
      </rPr>
      <t>≥</t>
    </r>
    <r>
      <rPr>
        <sz val="12"/>
        <rFont val="仿宋_GB2312"/>
        <charset val="134"/>
      </rPr>
      <t>400人</t>
    </r>
  </si>
  <si>
    <t>孕前优检</t>
  </si>
  <si>
    <r>
      <rPr>
        <sz val="12"/>
        <rFont val="Arial"/>
        <charset val="134"/>
      </rPr>
      <t>≥3</t>
    </r>
    <r>
      <rPr>
        <sz val="12"/>
        <rFont val="仿宋_GB2312"/>
        <charset val="134"/>
      </rPr>
      <t>00人</t>
    </r>
  </si>
  <si>
    <t>两癌筛查</t>
  </si>
  <si>
    <t>新生儿疾病筛查</t>
  </si>
  <si>
    <r>
      <rPr>
        <sz val="12"/>
        <rFont val="Arial"/>
        <charset val="134"/>
      </rPr>
      <t>≥8</t>
    </r>
    <r>
      <rPr>
        <sz val="12"/>
        <rFont val="仿宋_GB2312"/>
        <charset val="134"/>
      </rPr>
      <t>00人</t>
    </r>
  </si>
  <si>
    <t>血吸虫病检查人次数</t>
  </si>
  <si>
    <r>
      <rPr>
        <sz val="12"/>
        <rFont val="Arial"/>
        <charset val="134"/>
      </rPr>
      <t>≥90</t>
    </r>
    <r>
      <rPr>
        <sz val="12"/>
        <rFont val="仿宋_GB2312"/>
        <charset val="134"/>
      </rPr>
      <t>00人</t>
    </r>
  </si>
  <si>
    <t>质量指标</t>
  </si>
  <si>
    <t>公共项目达到省市级要求</t>
  </si>
  <si>
    <t>省市级要求</t>
  </si>
  <si>
    <t>时效指标</t>
  </si>
  <si>
    <t>在期限内完成</t>
  </si>
  <si>
    <t>成本指标</t>
  </si>
  <si>
    <t>效益指标
（预期可能实现的效益，包括经济效益、社会效益、环境效益、可持续影响以及服务对象满意度等）</t>
  </si>
  <si>
    <t>经济效益</t>
  </si>
  <si>
    <t>提高群众消费观念</t>
  </si>
  <si>
    <t>社会效益</t>
  </si>
  <si>
    <t>提高群众生活水平</t>
  </si>
  <si>
    <t>环境效益</t>
  </si>
  <si>
    <t>促进社会和谐</t>
  </si>
  <si>
    <t>可持续影响</t>
  </si>
  <si>
    <t>服务对象满意度</t>
  </si>
  <si>
    <t>社会公众对象满意度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</si>
  <si>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</si>
  <si>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</si>
  <si>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</si>
  <si>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</si>
  <si>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</si>
  <si>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</si>
  <si>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单位负责人：吴慧</t>
  </si>
  <si>
    <t>项目基本情况</t>
  </si>
  <si>
    <t>项目名称</t>
  </si>
  <si>
    <t xml:space="preserve">城镇独生子女父母奖励 </t>
  </si>
  <si>
    <t>项目属性</t>
  </si>
  <si>
    <t xml:space="preserve">新增项目□                       延续项目□ </t>
  </si>
  <si>
    <t xml:space="preserve"> 主管部门</t>
  </si>
  <si>
    <t>卫计局</t>
  </si>
  <si>
    <t xml:space="preserve"> 项目起止时间</t>
  </si>
  <si>
    <t>2019年1月至2019年12月</t>
  </si>
  <si>
    <t>项目负责人</t>
  </si>
  <si>
    <t>龙志高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</si>
  <si>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</si>
  <si>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</si>
  <si>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</si>
  <si>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城镇独生子女父母奖励</t>
  </si>
  <si>
    <t>项目立项
依据</t>
  </si>
  <si>
    <t>《湖南省人民政府关于&lt;湖南省完善城镇独生子女父母奖励办法若干规定&gt;的通知》（湘政发〔2014〕27号）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</si>
  <si>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</si>
  <si>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</si>
  <si>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</si>
  <si>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</si>
  <si>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</si>
  <si>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</si>
  <si>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</si>
  <si>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</si>
  <si>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</si>
  <si>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</si>
  <si>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</si>
  <si>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</si>
  <si>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</si>
  <si>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</si>
  <si>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</si>
  <si>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</si>
  <si>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 xml:space="preserve"> 根据《湖南省人民政府关于&lt;湖南省完善城镇独生子女父母奖励办法若干规定&gt;的通知》（湘政发〔2014〕27号）认真贯彻落实，不错报，不漏报。</t>
  </si>
  <si>
    <t>项目年度实施进度计划</t>
  </si>
  <si>
    <t>项目实施内容</t>
  </si>
  <si>
    <t>开始时间</t>
  </si>
  <si>
    <t>结束时间</t>
  </si>
  <si>
    <t>1、发放城镇独生子女父母奖励资金</t>
  </si>
  <si>
    <t>项目年度绩效目标情况</t>
  </si>
  <si>
    <t>长期绩效目标</t>
  </si>
  <si>
    <t>1:为本辖区内城镇独生子女父母发放城镇独生子女父母奖励资金</t>
  </si>
  <si>
    <t>本年度绩效目标</t>
  </si>
  <si>
    <t xml:space="preserve">1：为本辖区内城镇独生子女父母发放城镇独生子女父母奖励资金，保证不错报，不漏报。
</t>
  </si>
  <si>
    <t>项目年度绩效指标</t>
  </si>
  <si>
    <t>产出
指标</t>
  </si>
  <si>
    <t>符合奖励条例</t>
  </si>
  <si>
    <t>项目总支出控制在预算内</t>
  </si>
  <si>
    <t>1.
2.</t>
  </si>
  <si>
    <t>本辖区内城镇独生子女父母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</si>
  <si>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</si>
  <si>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</si>
  <si>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</si>
  <si>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 填报单位（盖章）</t>
  </si>
  <si>
    <t>独生子女保健费</t>
  </si>
  <si>
    <t>湘人口发〔2011〕7号《湖南省独生子女保健费发放对象确认方法》</t>
  </si>
  <si>
    <t>上年度安
排资金</t>
  </si>
  <si>
    <t xml:space="preserve"> 本年度
申请资金</t>
  </si>
  <si>
    <t>测算依据
及说明</t>
  </si>
  <si>
    <t>单位已有的（或拟订的）保证项目实施的制度、措施</t>
  </si>
  <si>
    <t>按照湘人口发〔2011〕7号《湖南省独生子女保健费发放对象确认方法》，认真贯彻国家政策，认真落实到位。</t>
  </si>
  <si>
    <t>绩效目标情况</t>
  </si>
  <si>
    <t>项目
绩效目标</t>
  </si>
  <si>
    <t>长期目标</t>
  </si>
  <si>
    <t>年度目标</t>
  </si>
  <si>
    <t xml:space="preserve">
1:为辖区内独生子女发放独生子女保健费</t>
  </si>
  <si>
    <t>1：:为辖区内独生子女保健费发放到位，保证群众满意度。</t>
  </si>
  <si>
    <t>项目年度
绩效指标</t>
  </si>
  <si>
    <t>指标内容</t>
  </si>
  <si>
    <t>备注</t>
  </si>
  <si>
    <t>产出指标</t>
  </si>
  <si>
    <t>符合国家政策</t>
  </si>
  <si>
    <t>项目总支出控制</t>
  </si>
  <si>
    <t>43.8万</t>
  </si>
  <si>
    <t>在预算内</t>
  </si>
  <si>
    <t>效益指标</t>
  </si>
  <si>
    <t>经济效益
指标</t>
  </si>
  <si>
    <t>促进消费</t>
  </si>
  <si>
    <t>社会效益
指标</t>
  </si>
  <si>
    <t>生态效益
指标</t>
  </si>
  <si>
    <t>提高群众满意度</t>
  </si>
  <si>
    <t>可持续影响指标</t>
  </si>
  <si>
    <t>社会公众或服务对象满意度</t>
  </si>
  <si>
    <t>群众满意度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</si>
  <si>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98%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</si>
</sst>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#,##0.00_);[Red]\(#,##0.00\)"/>
    <numFmt numFmtId="179" formatCode="* #,##0.00;* \-#,##0.00;* &quot;&quot;??;@"/>
    <numFmt numFmtId="180" formatCode="#,##0.0000"/>
    <numFmt numFmtId="181" formatCode="0.00_ "/>
    <numFmt numFmtId="182" formatCode="00"/>
    <numFmt numFmtId="183" formatCode="0000"/>
  </numFmts>
  <fonts count="46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Arial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6" borderId="3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27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8" borderId="26" applyNumberFormat="0" applyAlignment="0" applyProtection="0">
      <alignment vertical="center"/>
    </xf>
    <xf numFmtId="0" fontId="42" fillId="8" borderId="30" applyNumberFormat="0" applyAlignment="0" applyProtection="0">
      <alignment vertical="center"/>
    </xf>
    <xf numFmtId="0" fontId="18" fillId="0" borderId="0">
      <alignment vertical="center"/>
    </xf>
    <xf numFmtId="0" fontId="40" fillId="21" borderId="3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</cellStyleXfs>
  <cellXfs count="5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center"/>
    </xf>
    <xf numFmtId="57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57" fontId="4" fillId="0" borderId="15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57" fontId="4" fillId="0" borderId="17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4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vertical="center" wrapText="1"/>
    </xf>
    <xf numFmtId="0" fontId="5" fillId="0" borderId="23" xfId="0" applyNumberFormat="1" applyFont="1" applyFill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57" fontId="4" fillId="0" borderId="21" xfId="0" applyNumberFormat="1" applyFont="1" applyBorder="1" applyAlignment="1">
      <alignment horizontal="center" vertical="center" wrapText="1"/>
    </xf>
    <xf numFmtId="57" fontId="4" fillId="0" borderId="16" xfId="0" applyNumberFormat="1" applyFont="1" applyBorder="1" applyAlignment="1">
      <alignment horizontal="center" vertical="center" wrapText="1"/>
    </xf>
    <xf numFmtId="57" fontId="4" fillId="0" borderId="0" xfId="0" applyNumberFormat="1" applyFont="1" applyBorder="1" applyAlignment="1">
      <alignment horizontal="center" vertical="center" wrapText="1"/>
    </xf>
    <xf numFmtId="57" fontId="4" fillId="0" borderId="18" xfId="0" applyNumberFormat="1" applyFont="1" applyBorder="1" applyAlignment="1">
      <alignment horizontal="center" vertical="center" wrapText="1"/>
    </xf>
    <xf numFmtId="57" fontId="4" fillId="0" borderId="14" xfId="0" applyNumberFormat="1" applyFont="1" applyBorder="1" applyAlignment="1">
      <alignment horizontal="center" vertical="center" wrapText="1"/>
    </xf>
    <xf numFmtId="57" fontId="4" fillId="0" borderId="2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57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6" fillId="0" borderId="0" xfId="61" applyFont="1" applyFill="1" applyAlignment="1">
      <alignment horizontal="center" vertical="center" wrapText="1"/>
    </xf>
    <xf numFmtId="0" fontId="16" fillId="0" borderId="0" xfId="61" applyFont="1" applyFill="1" applyAlignment="1">
      <alignment horizontal="right" vertical="center"/>
    </xf>
    <xf numFmtId="0" fontId="17" fillId="0" borderId="0" xfId="61" applyNumberFormat="1" applyFont="1" applyFill="1" applyAlignment="1" applyProtection="1">
      <alignment horizontal="center" vertical="center"/>
    </xf>
    <xf numFmtId="0" fontId="16" fillId="0" borderId="0" xfId="61" applyFont="1" applyFill="1" applyAlignment="1">
      <alignment horizontal="centerContinuous" vertical="center"/>
    </xf>
    <xf numFmtId="0" fontId="16" fillId="0" borderId="0" xfId="61" applyFont="1" applyFill="1" applyAlignment="1">
      <alignment horizontal="right" vertical="center" wrapText="1"/>
    </xf>
    <xf numFmtId="0" fontId="16" fillId="0" borderId="5" xfId="61" applyFont="1" applyFill="1" applyBorder="1" applyAlignment="1">
      <alignment horizontal="center" vertical="center"/>
    </xf>
    <xf numFmtId="0" fontId="16" fillId="0" borderId="7" xfId="61" applyFont="1" applyFill="1" applyBorder="1" applyAlignment="1">
      <alignment horizontal="center" vertical="center"/>
    </xf>
    <xf numFmtId="0" fontId="16" fillId="0" borderId="4" xfId="61" applyNumberFormat="1" applyFont="1" applyFill="1" applyBorder="1" applyAlignment="1" applyProtection="1">
      <alignment horizontal="center" vertical="center"/>
    </xf>
    <xf numFmtId="0" fontId="16" fillId="0" borderId="22" xfId="61" applyNumberFormat="1" applyFont="1" applyFill="1" applyBorder="1" applyAlignment="1" applyProtection="1">
      <alignment horizontal="center" vertical="center" wrapText="1"/>
    </xf>
    <xf numFmtId="0" fontId="16" fillId="0" borderId="4" xfId="61" applyNumberFormat="1" applyFont="1" applyFill="1" applyBorder="1" applyAlignment="1" applyProtection="1">
      <alignment horizontal="center" vertical="center" wrapText="1"/>
    </xf>
    <xf numFmtId="0" fontId="16" fillId="0" borderId="24" xfId="61" applyNumberFormat="1" applyFont="1" applyFill="1" applyBorder="1" applyAlignment="1" applyProtection="1">
      <alignment horizontal="center" vertical="center" wrapText="1"/>
    </xf>
    <xf numFmtId="0" fontId="16" fillId="0" borderId="4" xfId="61" applyFont="1" applyFill="1" applyBorder="1" applyAlignment="1">
      <alignment horizontal="center" vertical="center" wrapText="1"/>
    </xf>
    <xf numFmtId="49" fontId="16" fillId="0" borderId="4" xfId="61" applyNumberFormat="1" applyFont="1" applyFill="1" applyBorder="1" applyAlignment="1" applyProtection="1">
      <alignment horizontal="left" vertical="center" wrapText="1"/>
    </xf>
    <xf numFmtId="177" fontId="16" fillId="0" borderId="4" xfId="61" applyNumberFormat="1" applyFont="1" applyFill="1" applyBorder="1" applyAlignment="1" applyProtection="1">
      <alignment horizontal="right" vertical="center" wrapText="1"/>
    </xf>
    <xf numFmtId="49" fontId="16" fillId="0" borderId="4" xfId="61" applyNumberFormat="1" applyFont="1" applyFill="1" applyBorder="1" applyAlignment="1" applyProtection="1">
      <alignment horizontal="center" vertical="center" wrapText="1"/>
    </xf>
    <xf numFmtId="0" fontId="18" fillId="0" borderId="0" xfId="59" applyFill="1">
      <alignment vertical="center"/>
    </xf>
    <xf numFmtId="0" fontId="17" fillId="0" borderId="0" xfId="59" applyNumberFormat="1" applyFont="1" applyFill="1" applyAlignment="1" applyProtection="1">
      <alignment horizontal="center" vertical="center"/>
    </xf>
    <xf numFmtId="0" fontId="18" fillId="0" borderId="0" xfId="59" applyFill="1" applyAlignment="1">
      <alignment horizontal="center" vertical="center"/>
    </xf>
    <xf numFmtId="0" fontId="18" fillId="0" borderId="5" xfId="59" applyNumberFormat="1" applyFont="1" applyFill="1" applyBorder="1" applyAlignment="1" applyProtection="1">
      <alignment horizontal="center" vertical="center" wrapText="1"/>
    </xf>
    <xf numFmtId="0" fontId="18" fillId="0" borderId="4" xfId="59" applyNumberFormat="1" applyFont="1" applyFill="1" applyBorder="1" applyAlignment="1" applyProtection="1">
      <alignment horizontal="center" vertical="center" wrapText="1"/>
    </xf>
    <xf numFmtId="0" fontId="16" fillId="0" borderId="19" xfId="59" applyNumberFormat="1" applyFont="1" applyFill="1" applyBorder="1" applyAlignment="1" applyProtection="1">
      <alignment horizontal="center" vertical="center" wrapText="1"/>
    </xf>
    <xf numFmtId="0" fontId="16" fillId="0" borderId="24" xfId="59" applyNumberFormat="1" applyFont="1" applyFill="1" applyBorder="1" applyAlignment="1" applyProtection="1">
      <alignment horizontal="center" vertical="center" wrapText="1"/>
    </xf>
    <xf numFmtId="0" fontId="16" fillId="0" borderId="20" xfId="59" applyNumberFormat="1" applyFont="1" applyFill="1" applyBorder="1" applyAlignment="1" applyProtection="1">
      <alignment horizontal="center" vertical="center" wrapText="1"/>
    </xf>
    <xf numFmtId="0" fontId="16" fillId="0" borderId="14" xfId="59" applyNumberFormat="1" applyFont="1" applyFill="1" applyBorder="1" applyAlignment="1" applyProtection="1">
      <alignment horizontal="center" vertical="center" wrapText="1"/>
    </xf>
    <xf numFmtId="0" fontId="16" fillId="0" borderId="5" xfId="59" applyNumberFormat="1" applyFont="1" applyFill="1" applyBorder="1" applyAlignment="1" applyProtection="1">
      <alignment horizontal="center" vertical="center" wrapText="1"/>
    </xf>
    <xf numFmtId="0" fontId="16" fillId="0" borderId="4" xfId="59" applyNumberFormat="1" applyFont="1" applyFill="1" applyBorder="1" applyAlignment="1" applyProtection="1">
      <alignment horizontal="center" vertical="center" wrapText="1"/>
    </xf>
    <xf numFmtId="0" fontId="16" fillId="0" borderId="7" xfId="59" applyNumberFormat="1" applyFont="1" applyFill="1" applyBorder="1" applyAlignment="1" applyProtection="1">
      <alignment horizontal="center" vertical="center" wrapText="1"/>
    </xf>
    <xf numFmtId="0" fontId="16" fillId="0" borderId="6" xfId="59" applyNumberFormat="1" applyFont="1" applyFill="1" applyBorder="1" applyAlignment="1" applyProtection="1">
      <alignment horizontal="center" vertical="center" wrapText="1"/>
    </xf>
    <xf numFmtId="0" fontId="18" fillId="0" borderId="22" xfId="59" applyFill="1" applyBorder="1" applyAlignment="1">
      <alignment horizontal="center" vertical="center" wrapText="1"/>
    </xf>
    <xf numFmtId="0" fontId="18" fillId="0" borderId="23" xfId="59" applyFill="1" applyBorder="1" applyAlignment="1">
      <alignment horizontal="center" vertical="center" wrapText="1"/>
    </xf>
    <xf numFmtId="49" fontId="18" fillId="0" borderId="4" xfId="59" applyNumberFormat="1" applyFont="1" applyFill="1" applyBorder="1" applyAlignment="1" applyProtection="1">
      <alignment vertical="center" wrapText="1"/>
    </xf>
    <xf numFmtId="177" fontId="18" fillId="0" borderId="5" xfId="59" applyNumberFormat="1" applyFont="1" applyFill="1" applyBorder="1" applyAlignment="1" applyProtection="1">
      <alignment horizontal="right" vertical="center" wrapText="1"/>
    </xf>
    <xf numFmtId="177" fontId="18" fillId="0" borderId="4" xfId="59" applyNumberFormat="1" applyFont="1" applyFill="1" applyBorder="1" applyAlignment="1" applyProtection="1">
      <alignment horizontal="right" vertical="center" wrapText="1"/>
    </xf>
    <xf numFmtId="0" fontId="18" fillId="0" borderId="4" xfId="59" applyFill="1" applyBorder="1">
      <alignment vertical="center"/>
    </xf>
    <xf numFmtId="0" fontId="18" fillId="0" borderId="0" xfId="59" applyFont="1" applyFill="1" applyAlignment="1">
      <alignment horizontal="right" vertical="center"/>
    </xf>
    <xf numFmtId="0" fontId="18" fillId="0" borderId="16" xfId="59" applyNumberFormat="1" applyFont="1" applyFill="1" applyBorder="1" applyAlignment="1" applyProtection="1">
      <alignment horizontal="center" vertical="center" wrapText="1"/>
    </xf>
    <xf numFmtId="0" fontId="18" fillId="0" borderId="22" xfId="59" applyNumberFormat="1" applyFont="1" applyFill="1" applyBorder="1" applyAlignment="1" applyProtection="1">
      <alignment horizontal="center" vertical="center" wrapText="1"/>
    </xf>
    <xf numFmtId="176" fontId="18" fillId="0" borderId="5" xfId="59" applyNumberFormat="1" applyFont="1" applyFill="1" applyBorder="1" applyAlignment="1" applyProtection="1">
      <alignment horizontal="right" vertical="center" wrapText="1"/>
    </xf>
    <xf numFmtId="176" fontId="18" fillId="0" borderId="4" xfId="59" applyNumberFormat="1" applyFont="1" applyFill="1" applyBorder="1" applyAlignment="1" applyProtection="1">
      <alignment horizontal="right" vertical="center" wrapText="1"/>
    </xf>
    <xf numFmtId="4" fontId="18" fillId="0" borderId="4" xfId="59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0" fontId="16" fillId="0" borderId="6" xfId="64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8" fillId="0" borderId="0" xfId="5" applyFill="1" applyAlignment="1">
      <alignment vertical="center"/>
    </xf>
    <xf numFmtId="0" fontId="18" fillId="0" borderId="0" xfId="5" applyFill="1" applyAlignment="1">
      <alignment horizontal="center" vertical="center" wrapText="1"/>
    </xf>
    <xf numFmtId="0" fontId="18" fillId="0" borderId="0" xfId="5" applyFill="1">
      <alignment vertical="center"/>
    </xf>
    <xf numFmtId="0" fontId="19" fillId="0" borderId="0" xfId="5" applyNumberFormat="1" applyFont="1" applyFill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vertical="center"/>
    </xf>
    <xf numFmtId="0" fontId="16" fillId="0" borderId="4" xfId="5" applyFont="1" applyFill="1" applyBorder="1" applyAlignment="1">
      <alignment horizontal="centerContinuous"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16" fillId="0" borderId="4" xfId="5" applyNumberFormat="1" applyFont="1" applyFill="1" applyBorder="1" applyAlignment="1" applyProtection="1">
      <alignment horizontal="centerContinuous" vertical="center"/>
    </xf>
    <xf numFmtId="0" fontId="16" fillId="0" borderId="4" xfId="5" applyNumberFormat="1" applyFont="1" applyFill="1" applyBorder="1" applyAlignment="1" applyProtection="1">
      <alignment horizontal="center" vertical="center"/>
    </xf>
    <xf numFmtId="0" fontId="16" fillId="0" borderId="4" xfId="5" applyFont="1" applyFill="1" applyBorder="1" applyAlignment="1">
      <alignment horizontal="center" vertical="center" wrapText="1"/>
    </xf>
    <xf numFmtId="0" fontId="16" fillId="0" borderId="4" xfId="64" applyFont="1" applyFill="1" applyBorder="1" applyAlignment="1">
      <alignment horizontal="center" vertical="center" wrapText="1"/>
    </xf>
    <xf numFmtId="178" fontId="16" fillId="0" borderId="4" xfId="64" applyNumberFormat="1" applyFont="1" applyFill="1" applyBorder="1" applyAlignment="1">
      <alignment horizontal="right" vertical="center" wrapText="1"/>
    </xf>
    <xf numFmtId="49" fontId="18" fillId="0" borderId="5" xfId="64" applyNumberFormat="1" applyFont="1" applyFill="1" applyBorder="1" applyAlignment="1" applyProtection="1">
      <alignment horizontal="left" vertical="center" wrapText="1"/>
    </xf>
    <xf numFmtId="49" fontId="16" fillId="0" borderId="4" xfId="64" applyNumberFormat="1" applyFont="1" applyFill="1" applyBorder="1" applyAlignment="1" applyProtection="1">
      <alignment horizontal="left" vertical="center" wrapText="1"/>
    </xf>
    <xf numFmtId="178" fontId="16" fillId="0" borderId="4" xfId="64" applyNumberFormat="1" applyFont="1" applyFill="1" applyBorder="1" applyAlignment="1" applyProtection="1">
      <alignment horizontal="right" vertical="center" wrapText="1"/>
    </xf>
    <xf numFmtId="178" fontId="16" fillId="0" borderId="6" xfId="64" applyNumberFormat="1" applyFont="1" applyFill="1" applyBorder="1" applyAlignment="1" applyProtection="1">
      <alignment horizontal="right" vertical="center" wrapText="1"/>
    </xf>
    <xf numFmtId="178" fontId="16" fillId="0" borderId="5" xfId="64" applyNumberFormat="1" applyFont="1" applyFill="1" applyBorder="1" applyAlignment="1" applyProtection="1">
      <alignment horizontal="right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8" fillId="0" borderId="14" xfId="5" applyFill="1" applyBorder="1" applyAlignment="1">
      <alignment horizontal="right" vertical="center"/>
    </xf>
    <xf numFmtId="0" fontId="18" fillId="0" borderId="14" xfId="5" applyFont="1" applyFill="1" applyBorder="1" applyAlignment="1">
      <alignment horizontal="right" vertical="center"/>
    </xf>
    <xf numFmtId="0" fontId="16" fillId="0" borderId="0" xfId="5" applyFont="1" applyFill="1" applyAlignment="1">
      <alignment horizontal="center" vertical="center"/>
    </xf>
    <xf numFmtId="0" fontId="16" fillId="0" borderId="21" xfId="64" applyFont="1" applyFill="1" applyBorder="1" applyAlignment="1">
      <alignment horizontal="center" vertical="center" wrapText="1"/>
    </xf>
    <xf numFmtId="0" fontId="16" fillId="0" borderId="15" xfId="64" applyFont="1" applyFill="1" applyBorder="1" applyAlignment="1">
      <alignment horizontal="center" vertical="center" wrapText="1"/>
    </xf>
    <xf numFmtId="0" fontId="16" fillId="0" borderId="22" xfId="64" applyFont="1" applyFill="1" applyBorder="1" applyAlignment="1">
      <alignment horizontal="center" vertical="center" wrapText="1"/>
    </xf>
    <xf numFmtId="178" fontId="18" fillId="0" borderId="4" xfId="5" applyNumberFormat="1" applyFill="1" applyBorder="1" applyAlignment="1">
      <alignment horizontal="right" vertical="center" wrapText="1"/>
    </xf>
    <xf numFmtId="178" fontId="18" fillId="0" borderId="4" xfId="64" applyNumberFormat="1" applyFont="1" applyFill="1" applyBorder="1" applyAlignment="1" applyProtection="1">
      <alignment horizontal="right" vertical="center" wrapText="1"/>
    </xf>
    <xf numFmtId="178" fontId="18" fillId="0" borderId="6" xfId="64" applyNumberFormat="1" applyFont="1" applyFill="1" applyBorder="1" applyAlignment="1" applyProtection="1">
      <alignment horizontal="right" vertical="center" wrapText="1"/>
    </xf>
    <xf numFmtId="178" fontId="18" fillId="0" borderId="5" xfId="64" applyNumberFormat="1" applyFont="1" applyFill="1" applyBorder="1" applyAlignment="1" applyProtection="1">
      <alignment horizontal="right" vertical="center" wrapText="1"/>
    </xf>
    <xf numFmtId="0" fontId="18" fillId="0" borderId="4" xfId="5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right" wrapText="1"/>
    </xf>
    <xf numFmtId="0" fontId="18" fillId="0" borderId="0" xfId="12" applyFill="1">
      <alignment vertical="center"/>
    </xf>
    <xf numFmtId="0" fontId="16" fillId="0" borderId="0" xfId="12" applyFont="1" applyFill="1" applyAlignment="1">
      <alignment horizontal="center" vertical="center" wrapText="1"/>
    </xf>
    <xf numFmtId="0" fontId="17" fillId="0" borderId="0" xfId="12" applyNumberFormat="1" applyFont="1" applyFill="1" applyAlignment="1" applyProtection="1">
      <alignment horizontal="center" vertical="center"/>
    </xf>
    <xf numFmtId="49" fontId="16" fillId="0" borderId="0" xfId="12" applyNumberFormat="1" applyFont="1" applyFill="1" applyAlignment="1">
      <alignment vertical="center"/>
    </xf>
    <xf numFmtId="0" fontId="16" fillId="0" borderId="0" xfId="12" applyFont="1" applyFill="1" applyAlignment="1">
      <alignment horizontal="centerContinuous" vertical="center"/>
    </xf>
    <xf numFmtId="0" fontId="16" fillId="0" borderId="4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5" xfId="12" applyNumberFormat="1" applyFont="1" applyFill="1" applyBorder="1" applyAlignment="1" applyProtection="1">
      <alignment horizontal="center" vertical="center" wrapText="1"/>
    </xf>
    <xf numFmtId="0" fontId="16" fillId="0" borderId="19" xfId="12" applyNumberFormat="1" applyFont="1" applyFill="1" applyBorder="1" applyAlignment="1" applyProtection="1">
      <alignment horizontal="center" vertical="center" wrapText="1"/>
    </xf>
    <xf numFmtId="0" fontId="16" fillId="0" borderId="14" xfId="12" applyFont="1" applyFill="1" applyBorder="1" applyAlignment="1">
      <alignment horizontal="center" vertical="center" wrapText="1"/>
    </xf>
    <xf numFmtId="0" fontId="16" fillId="0" borderId="23" xfId="12" applyFont="1" applyFill="1" applyBorder="1" applyAlignment="1">
      <alignment horizontal="center" vertical="center" wrapText="1"/>
    </xf>
    <xf numFmtId="0" fontId="16" fillId="0" borderId="22" xfId="12" applyFont="1" applyFill="1" applyBorder="1" applyAlignment="1">
      <alignment horizontal="center" vertical="center" wrapText="1"/>
    </xf>
    <xf numFmtId="49" fontId="16" fillId="0" borderId="5" xfId="12" applyNumberFormat="1" applyFont="1" applyFill="1" applyBorder="1" applyAlignment="1" applyProtection="1">
      <alignment horizontal="center" vertical="center" wrapText="1"/>
    </xf>
    <xf numFmtId="49" fontId="16" fillId="0" borderId="4" xfId="12" applyNumberFormat="1" applyFont="1" applyFill="1" applyBorder="1" applyAlignment="1" applyProtection="1">
      <alignment horizontal="center" vertical="center" wrapText="1"/>
    </xf>
    <xf numFmtId="49" fontId="16" fillId="0" borderId="6" xfId="12" applyNumberFormat="1" applyFont="1" applyFill="1" applyBorder="1" applyAlignment="1" applyProtection="1">
      <alignment horizontal="left" vertical="center" wrapText="1"/>
    </xf>
    <xf numFmtId="0" fontId="16" fillId="0" borderId="5" xfId="12" applyNumberFormat="1" applyFont="1" applyFill="1" applyBorder="1" applyAlignment="1" applyProtection="1">
      <alignment horizontal="left" vertical="center" wrapText="1"/>
    </xf>
    <xf numFmtId="177" fontId="16" fillId="0" borderId="4" xfId="12" applyNumberFormat="1" applyFont="1" applyFill="1" applyBorder="1" applyAlignment="1" applyProtection="1">
      <alignment horizontal="right" vertical="center" wrapText="1"/>
    </xf>
    <xf numFmtId="177" fontId="16" fillId="0" borderId="6" xfId="12" applyNumberFormat="1" applyFont="1" applyFill="1" applyBorder="1" applyAlignment="1" applyProtection="1">
      <alignment horizontal="right" vertical="center" wrapText="1"/>
    </xf>
    <xf numFmtId="177" fontId="16" fillId="0" borderId="5" xfId="12" applyNumberFormat="1" applyFont="1" applyFill="1" applyBorder="1" applyAlignment="1" applyProtection="1">
      <alignment horizontal="right" vertical="center" wrapText="1"/>
    </xf>
    <xf numFmtId="49" fontId="16" fillId="0" borderId="0" xfId="12" applyNumberFormat="1" applyFont="1" applyFill="1" applyAlignment="1">
      <alignment horizontal="center" vertical="center"/>
    </xf>
    <xf numFmtId="0" fontId="16" fillId="0" borderId="0" xfId="12" applyFont="1" applyFill="1" applyAlignment="1">
      <alignment horizontal="left" vertical="center"/>
    </xf>
    <xf numFmtId="179" fontId="16" fillId="0" borderId="0" xfId="12" applyNumberFormat="1" applyFont="1" applyFill="1" applyAlignment="1">
      <alignment horizontal="center" vertical="center"/>
    </xf>
    <xf numFmtId="0" fontId="16" fillId="0" borderId="24" xfId="12" applyNumberFormat="1" applyFont="1" applyFill="1" applyBorder="1" applyAlignment="1" applyProtection="1">
      <alignment horizontal="center" vertical="center" wrapText="1"/>
    </xf>
    <xf numFmtId="0" fontId="16" fillId="0" borderId="14" xfId="12" applyNumberFormat="1" applyFont="1" applyFill="1" applyBorder="1" applyAlignment="1" applyProtection="1">
      <alignment horizontal="center" vertical="center" wrapText="1"/>
    </xf>
    <xf numFmtId="0" fontId="18" fillId="0" borderId="0" xfId="12" applyFont="1" applyFill="1" applyAlignment="1">
      <alignment horizontal="right" vertical="center" wrapText="1"/>
    </xf>
    <xf numFmtId="179" fontId="16" fillId="0" borderId="0" xfId="12" applyNumberFormat="1" applyFont="1" applyFill="1" applyAlignment="1">
      <alignment vertical="center"/>
    </xf>
    <xf numFmtId="0" fontId="18" fillId="0" borderId="14" xfId="12" applyFont="1" applyFill="1" applyBorder="1" applyAlignment="1">
      <alignment horizontal="left" vertical="center" wrapText="1"/>
    </xf>
    <xf numFmtId="0" fontId="16" fillId="0" borderId="14" xfId="12" applyNumberFormat="1" applyFont="1" applyFill="1" applyBorder="1" applyAlignment="1" applyProtection="1">
      <alignment horizontal="right" vertical="center"/>
    </xf>
    <xf numFmtId="0" fontId="16" fillId="0" borderId="0" xfId="12" applyFont="1" applyFill="1" applyAlignment="1">
      <alignment vertical="center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8" fillId="0" borderId="7" xfId="12" applyFont="1" applyFill="1" applyBorder="1" applyAlignment="1">
      <alignment horizontal="center" vertical="center" wrapText="1"/>
    </xf>
    <xf numFmtId="0" fontId="18" fillId="0" borderId="4" xfId="12" applyFont="1" applyFill="1" applyBorder="1" applyAlignment="1">
      <alignment horizontal="center" vertical="center" wrapText="1"/>
    </xf>
    <xf numFmtId="177" fontId="18" fillId="0" borderId="5" xfId="12" applyNumberFormat="1" applyFont="1" applyFill="1" applyBorder="1" applyAlignment="1" applyProtection="1">
      <alignment horizontal="right" vertical="center" wrapText="1"/>
    </xf>
    <xf numFmtId="177" fontId="18" fillId="0" borderId="4" xfId="12" applyNumberFormat="1" applyFont="1" applyFill="1" applyBorder="1" applyAlignment="1" applyProtection="1">
      <alignment horizontal="right" vertical="center" wrapText="1"/>
    </xf>
    <xf numFmtId="0" fontId="18" fillId="0" borderId="0" xfId="12" applyFont="1" applyFill="1" applyAlignment="1">
      <alignment horizontal="centerContinuous" vertical="center"/>
    </xf>
    <xf numFmtId="4" fontId="16" fillId="0" borderId="4" xfId="0" applyNumberFormat="1" applyFont="1" applyFill="1" applyBorder="1" applyAlignment="1">
      <alignment wrapText="1"/>
    </xf>
    <xf numFmtId="0" fontId="18" fillId="0" borderId="0" xfId="47" applyFill="1">
      <alignment vertical="center"/>
    </xf>
    <xf numFmtId="0" fontId="16" fillId="0" borderId="0" xfId="47" applyFont="1" applyFill="1" applyAlignment="1">
      <alignment horizontal="center" vertical="center" wrapText="1"/>
    </xf>
    <xf numFmtId="0" fontId="17" fillId="0" borderId="0" xfId="47" applyNumberFormat="1" applyFont="1" applyFill="1" applyAlignment="1" applyProtection="1">
      <alignment horizontal="center" vertical="center"/>
    </xf>
    <xf numFmtId="49" fontId="16" fillId="0" borderId="0" xfId="47" applyNumberFormat="1" applyFont="1" applyFill="1" applyAlignment="1">
      <alignment vertical="center"/>
    </xf>
    <xf numFmtId="0" fontId="16" fillId="0" borderId="0" xfId="47" applyFont="1" applyFill="1" applyAlignment="1">
      <alignment horizontal="centerContinuous" vertical="center"/>
    </xf>
    <xf numFmtId="0" fontId="16" fillId="0" borderId="22" xfId="47" applyFont="1" applyFill="1" applyBorder="1" applyAlignment="1">
      <alignment horizontal="centerContinuous" vertical="center"/>
    </xf>
    <xf numFmtId="0" fontId="16" fillId="0" borderId="15" xfId="47" applyFont="1" applyFill="1" applyBorder="1" applyAlignment="1">
      <alignment horizontal="centerContinuous" vertical="center"/>
    </xf>
    <xf numFmtId="0" fontId="16" fillId="0" borderId="5" xfId="47" applyNumberFormat="1" applyFont="1" applyFill="1" applyBorder="1" applyAlignment="1" applyProtection="1">
      <alignment horizontal="center" vertical="center" wrapText="1"/>
    </xf>
    <xf numFmtId="0" fontId="16" fillId="0" borderId="4" xfId="47" applyNumberFormat="1" applyFont="1" applyFill="1" applyBorder="1" applyAlignment="1" applyProtection="1">
      <alignment horizontal="center" vertical="center" wrapText="1"/>
    </xf>
    <xf numFmtId="0" fontId="16" fillId="0" borderId="16" xfId="47" applyFont="1" applyFill="1" applyBorder="1" applyAlignment="1">
      <alignment horizontal="centerContinuous" vertical="center"/>
    </xf>
    <xf numFmtId="0" fontId="16" fillId="0" borderId="5" xfId="47" applyNumberFormat="1" applyFont="1" applyFill="1" applyBorder="1" applyAlignment="1" applyProtection="1">
      <alignment horizontal="center" vertical="center"/>
    </xf>
    <xf numFmtId="0" fontId="16" fillId="0" borderId="14" xfId="47" applyFont="1" applyFill="1" applyBorder="1" applyAlignment="1">
      <alignment horizontal="center" vertical="center" wrapText="1"/>
    </xf>
    <xf numFmtId="0" fontId="16" fillId="0" borderId="23" xfId="47" applyFont="1" applyFill="1" applyBorder="1" applyAlignment="1">
      <alignment horizontal="center" vertical="center" wrapText="1"/>
    </xf>
    <xf numFmtId="0" fontId="16" fillId="0" borderId="22" xfId="47" applyFont="1" applyFill="1" applyBorder="1" applyAlignment="1">
      <alignment horizontal="center" vertical="center" wrapText="1"/>
    </xf>
    <xf numFmtId="49" fontId="16" fillId="0" borderId="5" xfId="47" applyNumberFormat="1" applyFont="1" applyFill="1" applyBorder="1" applyAlignment="1" applyProtection="1">
      <alignment horizontal="center" vertical="center" wrapText="1"/>
    </xf>
    <xf numFmtId="49" fontId="16" fillId="0" borderId="4" xfId="47" applyNumberFormat="1" applyFont="1" applyFill="1" applyBorder="1" applyAlignment="1" applyProtection="1">
      <alignment horizontal="center" vertical="center" wrapText="1"/>
    </xf>
    <xf numFmtId="49" fontId="16" fillId="0" borderId="6" xfId="47" applyNumberFormat="1" applyFont="1" applyFill="1" applyBorder="1" applyAlignment="1" applyProtection="1">
      <alignment horizontal="left" vertical="center" wrapText="1"/>
    </xf>
    <xf numFmtId="0" fontId="16" fillId="0" borderId="4" xfId="47" applyNumberFormat="1" applyFont="1" applyFill="1" applyBorder="1" applyAlignment="1" applyProtection="1">
      <alignment horizontal="left" vertical="center" wrapText="1"/>
    </xf>
    <xf numFmtId="177" fontId="16" fillId="0" borderId="6" xfId="47" applyNumberFormat="1" applyFont="1" applyFill="1" applyBorder="1" applyAlignment="1" applyProtection="1">
      <alignment horizontal="right" vertical="center" wrapText="1"/>
    </xf>
    <xf numFmtId="177" fontId="16" fillId="0" borderId="5" xfId="47" applyNumberFormat="1" applyFont="1" applyFill="1" applyBorder="1" applyAlignment="1" applyProtection="1">
      <alignment horizontal="right" vertical="center" wrapText="1"/>
    </xf>
    <xf numFmtId="49" fontId="16" fillId="0" borderId="0" xfId="47" applyNumberFormat="1" applyFont="1" applyFill="1" applyAlignment="1">
      <alignment horizontal="center" vertical="center"/>
    </xf>
    <xf numFmtId="0" fontId="16" fillId="0" borderId="0" xfId="47" applyFont="1" applyFill="1" applyAlignment="1">
      <alignment horizontal="left" vertical="center"/>
    </xf>
    <xf numFmtId="179" fontId="16" fillId="0" borderId="0" xfId="47" applyNumberFormat="1" applyFont="1" applyFill="1" applyAlignment="1">
      <alignment horizontal="center" vertical="center"/>
    </xf>
    <xf numFmtId="0" fontId="16" fillId="0" borderId="6" xfId="47" applyNumberFormat="1" applyFont="1" applyFill="1" applyBorder="1" applyAlignment="1" applyProtection="1">
      <alignment horizontal="center" vertical="center"/>
    </xf>
    <xf numFmtId="0" fontId="16" fillId="0" borderId="14" xfId="47" applyNumberFormat="1" applyFont="1" applyFill="1" applyBorder="1" applyAlignment="1" applyProtection="1">
      <alignment horizontal="center" vertical="center" wrapText="1"/>
    </xf>
    <xf numFmtId="0" fontId="16" fillId="0" borderId="6" xfId="47" applyNumberFormat="1" applyFont="1" applyFill="1" applyBorder="1" applyAlignment="1" applyProtection="1">
      <alignment horizontal="center" vertical="center" wrapText="1"/>
    </xf>
    <xf numFmtId="177" fontId="16" fillId="0" borderId="4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Fill="1" applyAlignment="1">
      <alignment horizontal="right" vertical="center" wrapText="1"/>
    </xf>
    <xf numFmtId="179" fontId="16" fillId="0" borderId="0" xfId="47" applyNumberFormat="1" applyFont="1" applyFill="1" applyAlignment="1">
      <alignment vertical="center"/>
    </xf>
    <xf numFmtId="0" fontId="18" fillId="0" borderId="14" xfId="47" applyFont="1" applyFill="1" applyBorder="1" applyAlignment="1">
      <alignment horizontal="left" vertical="center" wrapText="1"/>
    </xf>
    <xf numFmtId="0" fontId="16" fillId="0" borderId="14" xfId="47" applyNumberFormat="1" applyFont="1" applyFill="1" applyBorder="1" applyAlignment="1" applyProtection="1">
      <alignment horizontal="right" vertical="center"/>
    </xf>
    <xf numFmtId="0" fontId="16" fillId="0" borderId="0" xfId="47" applyFont="1" applyFill="1" applyAlignment="1">
      <alignment vertical="center"/>
    </xf>
    <xf numFmtId="0" fontId="16" fillId="0" borderId="7" xfId="47" applyNumberFormat="1" applyFont="1" applyFill="1" applyBorder="1" applyAlignment="1" applyProtection="1">
      <alignment horizontal="center" vertical="center"/>
    </xf>
    <xf numFmtId="0" fontId="18" fillId="0" borderId="16" xfId="47" applyFont="1" applyFill="1" applyBorder="1" applyAlignment="1">
      <alignment horizontal="center" vertical="center" wrapText="1"/>
    </xf>
    <xf numFmtId="0" fontId="18" fillId="0" borderId="4" xfId="47" applyFont="1" applyFill="1" applyBorder="1" applyAlignment="1">
      <alignment horizontal="center" vertical="center" wrapText="1"/>
    </xf>
    <xf numFmtId="0" fontId="18" fillId="0" borderId="18" xfId="47" applyFont="1" applyFill="1" applyBorder="1" applyAlignment="1" applyProtection="1">
      <alignment horizontal="center" vertical="center" wrapText="1"/>
      <protection locked="0"/>
    </xf>
    <xf numFmtId="0" fontId="18" fillId="0" borderId="20" xfId="47" applyFont="1" applyFill="1" applyBorder="1" applyAlignment="1">
      <alignment horizontal="center" vertical="center" wrapText="1"/>
    </xf>
    <xf numFmtId="177" fontId="18" fillId="0" borderId="5" xfId="47" applyNumberFormat="1" applyFont="1" applyFill="1" applyBorder="1" applyAlignment="1" applyProtection="1">
      <alignment horizontal="right" vertical="center" wrapText="1"/>
    </xf>
    <xf numFmtId="177" fontId="18" fillId="0" borderId="4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Fill="1" applyAlignment="1">
      <alignment horizontal="centerContinuous" vertical="center"/>
    </xf>
    <xf numFmtId="0" fontId="18" fillId="0" borderId="0" xfId="63" applyFill="1">
      <alignment vertical="center"/>
    </xf>
    <xf numFmtId="0" fontId="16" fillId="0" borderId="0" xfId="63" applyFont="1" applyFill="1" applyAlignment="1">
      <alignment horizontal="right" vertical="center" wrapText="1"/>
    </xf>
    <xf numFmtId="0" fontId="17" fillId="0" borderId="0" xfId="63" applyNumberFormat="1" applyFont="1" applyFill="1" applyAlignment="1" applyProtection="1">
      <alignment horizontal="center" vertical="center" wrapText="1"/>
    </xf>
    <xf numFmtId="0" fontId="16" fillId="0" borderId="14" xfId="63" applyFont="1" applyFill="1" applyBorder="1" applyAlignment="1">
      <alignment horizontal="left" vertical="center" wrapText="1"/>
    </xf>
    <xf numFmtId="0" fontId="16" fillId="0" borderId="0" xfId="63" applyFont="1" applyFill="1" applyAlignment="1">
      <alignment horizontal="left" vertical="center" wrapText="1"/>
    </xf>
    <xf numFmtId="0" fontId="16" fillId="0" borderId="4" xfId="63" applyFont="1" applyFill="1" applyBorder="1" applyAlignment="1">
      <alignment horizontal="center" vertical="center" wrapText="1"/>
    </xf>
    <xf numFmtId="49" fontId="16" fillId="0" borderId="4" xfId="63" applyNumberFormat="1" applyFont="1" applyFill="1" applyBorder="1" applyAlignment="1" applyProtection="1">
      <alignment horizontal="center" vertical="center" wrapText="1"/>
    </xf>
    <xf numFmtId="0" fontId="16" fillId="0" borderId="5" xfId="63" applyFont="1" applyFill="1" applyBorder="1" applyAlignment="1">
      <alignment horizontal="center" vertical="center" wrapText="1"/>
    </xf>
    <xf numFmtId="0" fontId="16" fillId="0" borderId="4" xfId="63" applyNumberFormat="1" applyFont="1" applyFill="1" applyBorder="1" applyAlignment="1" applyProtection="1">
      <alignment horizontal="center" vertical="center" wrapText="1"/>
    </xf>
    <xf numFmtId="0" fontId="16" fillId="0" borderId="7" xfId="63" applyFont="1" applyFill="1" applyBorder="1" applyAlignment="1">
      <alignment horizontal="center" vertical="center" wrapText="1"/>
    </xf>
    <xf numFmtId="0" fontId="16" fillId="0" borderId="24" xfId="63" applyFont="1" applyFill="1" applyBorder="1" applyAlignment="1">
      <alignment horizontal="center" vertical="center" wrapText="1"/>
    </xf>
    <xf numFmtId="0" fontId="16" fillId="0" borderId="22" xfId="63" applyFont="1" applyFill="1" applyBorder="1" applyAlignment="1">
      <alignment horizontal="center" vertical="center" wrapText="1"/>
    </xf>
    <xf numFmtId="0" fontId="16" fillId="0" borderId="5" xfId="63" applyNumberFormat="1" applyFont="1" applyFill="1" applyBorder="1" applyAlignment="1" applyProtection="1">
      <alignment horizontal="left" vertical="center" wrapText="1"/>
    </xf>
    <xf numFmtId="0" fontId="16" fillId="0" borderId="5" xfId="63" applyNumberFormat="1" applyFont="1" applyFill="1" applyBorder="1" applyAlignment="1" applyProtection="1">
      <alignment horizontal="left" vertical="center"/>
    </xf>
    <xf numFmtId="49" fontId="16" fillId="0" borderId="4" xfId="63" applyNumberFormat="1" applyFont="1" applyFill="1" applyBorder="1" applyAlignment="1" applyProtection="1">
      <alignment horizontal="left" vertical="center"/>
    </xf>
    <xf numFmtId="177" fontId="16" fillId="0" borderId="4" xfId="63" applyNumberFormat="1" applyFont="1" applyFill="1" applyBorder="1" applyAlignment="1" applyProtection="1">
      <alignment horizontal="right" vertical="center" wrapText="1"/>
    </xf>
    <xf numFmtId="177" fontId="16" fillId="0" borderId="5" xfId="63" applyNumberFormat="1" applyFont="1" applyFill="1" applyBorder="1" applyAlignment="1" applyProtection="1">
      <alignment horizontal="right" vertical="center" wrapText="1"/>
    </xf>
    <xf numFmtId="0" fontId="18" fillId="0" borderId="4" xfId="63" applyFill="1" applyBorder="1">
      <alignment vertical="center"/>
    </xf>
    <xf numFmtId="177" fontId="16" fillId="0" borderId="6" xfId="63" applyNumberFormat="1" applyFont="1" applyFill="1" applyBorder="1" applyAlignment="1" applyProtection="1">
      <alignment horizontal="right" vertical="center" wrapText="1"/>
    </xf>
    <xf numFmtId="0" fontId="16" fillId="0" borderId="0" xfId="63" applyFont="1" applyFill="1" applyAlignment="1">
      <alignment horizontal="centerContinuous" vertical="center"/>
    </xf>
    <xf numFmtId="0" fontId="16" fillId="0" borderId="0" xfId="63" applyNumberFormat="1" applyFont="1" applyFill="1" applyAlignment="1" applyProtection="1">
      <alignment vertical="center" wrapText="1"/>
    </xf>
    <xf numFmtId="0" fontId="16" fillId="0" borderId="0" xfId="63" applyNumberFormat="1" applyFont="1" applyFill="1" applyAlignment="1" applyProtection="1">
      <alignment horizontal="right" vertical="center"/>
    </xf>
    <xf numFmtId="0" fontId="16" fillId="0" borderId="14" xfId="63" applyNumberFormat="1" applyFont="1" applyFill="1" applyBorder="1" applyAlignment="1" applyProtection="1">
      <alignment wrapText="1"/>
    </xf>
    <xf numFmtId="0" fontId="16" fillId="0" borderId="14" xfId="63" applyNumberFormat="1" applyFont="1" applyFill="1" applyBorder="1" applyAlignment="1" applyProtection="1">
      <alignment horizontal="right" vertical="center" wrapText="1"/>
    </xf>
    <xf numFmtId="0" fontId="16" fillId="0" borderId="19" xfId="63" applyFont="1" applyFill="1" applyBorder="1" applyAlignment="1">
      <alignment horizontal="center" vertical="center" wrapText="1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4" xfId="63" applyNumberFormat="1" applyFont="1" applyFill="1" applyBorder="1" applyAlignment="1" applyProtection="1">
      <alignment horizontal="center" vertical="center"/>
    </xf>
    <xf numFmtId="0" fontId="18" fillId="0" borderId="22" xfId="63" applyFill="1" applyBorder="1" applyAlignment="1">
      <alignment horizontal="center" vertical="center"/>
    </xf>
    <xf numFmtId="0" fontId="16" fillId="0" borderId="4" xfId="63" applyFont="1" applyFill="1" applyBorder="1" applyAlignment="1">
      <alignment horizontal="center" vertical="center"/>
    </xf>
    <xf numFmtId="177" fontId="18" fillId="0" borderId="6" xfId="63" applyNumberFormat="1" applyFont="1" applyFill="1" applyBorder="1" applyAlignment="1" applyProtection="1">
      <alignment horizontal="right" vertical="center" wrapText="1"/>
    </xf>
    <xf numFmtId="0" fontId="1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6" fillId="0" borderId="0" xfId="39" applyFont="1" applyFill="1" applyAlignment="1">
      <alignment horizontal="center" vertical="center"/>
    </xf>
    <xf numFmtId="0" fontId="16" fillId="0" borderId="0" xfId="39" applyFont="1" applyFill="1" applyAlignment="1">
      <alignment horizontal="centerContinuous" vertical="center"/>
    </xf>
    <xf numFmtId="0" fontId="18" fillId="0" borderId="0" xfId="39" applyFill="1">
      <alignment vertical="center"/>
    </xf>
    <xf numFmtId="0" fontId="17" fillId="0" borderId="0" xfId="39" applyNumberFormat="1" applyFont="1" applyFill="1" applyAlignment="1" applyProtection="1">
      <alignment horizontal="center" vertical="center"/>
    </xf>
    <xf numFmtId="0" fontId="16" fillId="0" borderId="4" xfId="39" applyFont="1" applyFill="1" applyBorder="1" applyAlignment="1">
      <alignment horizontal="center" vertical="center" wrapText="1"/>
    </xf>
    <xf numFmtId="0" fontId="16" fillId="0" borderId="4" xfId="39" applyNumberFormat="1" applyFont="1" applyFill="1" applyBorder="1" applyAlignment="1" applyProtection="1">
      <alignment horizontal="center" vertical="center" wrapText="1"/>
    </xf>
    <xf numFmtId="0" fontId="16" fillId="0" borderId="4" xfId="39" applyNumberFormat="1" applyFont="1" applyFill="1" applyBorder="1" applyAlignment="1" applyProtection="1">
      <alignment horizontal="center" vertical="center"/>
    </xf>
    <xf numFmtId="0" fontId="16" fillId="0" borderId="22" xfId="39" applyFont="1" applyFill="1" applyBorder="1" applyAlignment="1">
      <alignment horizontal="center" vertical="center" wrapText="1"/>
    </xf>
    <xf numFmtId="49" fontId="16" fillId="0" borderId="4" xfId="62" applyNumberFormat="1" applyFont="1" applyFill="1" applyBorder="1" applyAlignment="1" applyProtection="1">
      <alignment horizontal="center" vertical="center" wrapText="1"/>
    </xf>
    <xf numFmtId="49" fontId="16" fillId="0" borderId="4" xfId="62" applyNumberFormat="1" applyFont="1" applyFill="1" applyBorder="1" applyAlignment="1" applyProtection="1">
      <alignment horizontal="left" vertical="center" wrapText="1"/>
    </xf>
    <xf numFmtId="0" fontId="16" fillId="0" borderId="4" xfId="60" applyFont="1" applyFill="1" applyBorder="1" applyAlignment="1">
      <alignment horizontal="center" vertical="center" wrapText="1"/>
    </xf>
    <xf numFmtId="177" fontId="16" fillId="0" borderId="4" xfId="62" applyNumberFormat="1" applyFont="1" applyFill="1" applyBorder="1" applyAlignment="1" applyProtection="1">
      <alignment horizontal="right" vertical="center" wrapText="1"/>
    </xf>
    <xf numFmtId="49" fontId="16" fillId="0" borderId="4" xfId="46" applyNumberFormat="1" applyFont="1" applyFill="1" applyBorder="1" applyAlignment="1" applyProtection="1">
      <alignment horizontal="left" vertical="center" wrapText="1"/>
    </xf>
    <xf numFmtId="0" fontId="16" fillId="0" borderId="4" xfId="62" applyFont="1" applyFill="1" applyBorder="1" applyAlignment="1">
      <alignment horizontal="right" vertical="center"/>
    </xf>
    <xf numFmtId="0" fontId="16" fillId="0" borderId="4" xfId="62" applyFont="1" applyFill="1" applyBorder="1" applyAlignment="1">
      <alignment horizontal="center" vertical="center"/>
    </xf>
    <xf numFmtId="49" fontId="16" fillId="0" borderId="6" xfId="46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right"/>
    </xf>
    <xf numFmtId="0" fontId="16" fillId="0" borderId="14" xfId="39" applyNumberFormat="1" applyFont="1" applyFill="1" applyBorder="1" applyAlignment="1" applyProtection="1">
      <alignment horizontal="right" vertical="center"/>
    </xf>
    <xf numFmtId="180" fontId="16" fillId="0" borderId="0" xfId="39" applyNumberFormat="1" applyFont="1" applyFill="1" applyAlignment="1" applyProtection="1">
      <alignment horizontal="center" vertical="center"/>
    </xf>
    <xf numFmtId="0" fontId="16" fillId="0" borderId="0" xfId="39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81" fontId="16" fillId="0" borderId="4" xfId="60" applyNumberFormat="1" applyFont="1" applyFill="1" applyBorder="1" applyAlignment="1" applyProtection="1">
      <alignment vertical="center" wrapText="1"/>
    </xf>
    <xf numFmtId="181" fontId="16" fillId="0" borderId="4" xfId="0" applyNumberFormat="1" applyFont="1" applyFill="1" applyBorder="1" applyAlignment="1">
      <alignment vertical="center" wrapText="1"/>
    </xf>
    <xf numFmtId="49" fontId="16" fillId="0" borderId="4" xfId="60" applyNumberFormat="1" applyFont="1" applyFill="1" applyBorder="1" applyAlignment="1" applyProtection="1">
      <alignment horizontal="left" vertical="center" wrapText="1"/>
    </xf>
    <xf numFmtId="0" fontId="16" fillId="0" borderId="4" xfId="64" applyNumberFormat="1" applyFont="1" applyFill="1" applyBorder="1" applyAlignment="1" applyProtection="1">
      <alignment horizontal="left" vertical="center" wrapText="1"/>
    </xf>
    <xf numFmtId="0" fontId="0" fillId="0" borderId="14" xfId="0" applyFill="1" applyBorder="1" applyAlignment="1">
      <alignment horizontal="center"/>
    </xf>
    <xf numFmtId="181" fontId="16" fillId="0" borderId="4" xfId="0" applyNumberFormat="1" applyFont="1" applyFill="1" applyBorder="1" applyAlignment="1">
      <alignment horizontal="right" vertical="center" wrapText="1"/>
    </xf>
    <xf numFmtId="0" fontId="0" fillId="0" borderId="4" xfId="0" applyFill="1" applyBorder="1"/>
    <xf numFmtId="0" fontId="16" fillId="0" borderId="0" xfId="58" applyFont="1" applyFill="1" applyAlignment="1">
      <alignment horizontal="centerContinuous" vertical="center"/>
    </xf>
    <xf numFmtId="0" fontId="16" fillId="0" borderId="0" xfId="58" applyFont="1" applyFill="1" applyAlignment="1">
      <alignment horizontal="right" vertical="center" wrapText="1"/>
    </xf>
    <xf numFmtId="0" fontId="17" fillId="0" borderId="0" xfId="58" applyNumberFormat="1" applyFont="1" applyFill="1" applyAlignment="1" applyProtection="1">
      <alignment horizontal="center" vertical="center"/>
    </xf>
    <xf numFmtId="0" fontId="16" fillId="0" borderId="14" xfId="58" applyFont="1" applyFill="1" applyBorder="1" applyAlignment="1">
      <alignment horizontal="centerContinuous" vertical="center" wrapText="1"/>
    </xf>
    <xf numFmtId="0" fontId="16" fillId="0" borderId="0" xfId="58" applyFont="1" applyFill="1" applyAlignment="1">
      <alignment horizontal="left" vertical="center" wrapText="1"/>
    </xf>
    <xf numFmtId="0" fontId="16" fillId="0" borderId="4" xfId="58" applyFont="1" applyFill="1" applyBorder="1" applyAlignment="1">
      <alignment horizontal="center" vertical="center" wrapText="1"/>
    </xf>
    <xf numFmtId="0" fontId="16" fillId="0" borderId="4" xfId="58" applyNumberFormat="1" applyFont="1" applyFill="1" applyBorder="1" applyAlignment="1" applyProtection="1">
      <alignment horizontal="center" vertical="center" wrapText="1"/>
    </xf>
    <xf numFmtId="181" fontId="16" fillId="0" borderId="4" xfId="60" applyNumberFormat="1" applyFont="1" applyFill="1" applyBorder="1" applyAlignment="1">
      <alignment horizontal="right" vertical="center" wrapText="1"/>
    </xf>
    <xf numFmtId="0" fontId="16" fillId="0" borderId="4" xfId="46" applyNumberFormat="1" applyFont="1" applyFill="1" applyBorder="1" applyAlignment="1" applyProtection="1">
      <alignment horizontal="left" vertical="center" wrapText="1"/>
    </xf>
    <xf numFmtId="181" fontId="16" fillId="0" borderId="4" xfId="60" applyNumberFormat="1" applyFont="1" applyFill="1" applyBorder="1" applyAlignment="1" applyProtection="1">
      <alignment horizontal="right" vertical="center" wrapText="1"/>
    </xf>
    <xf numFmtId="0" fontId="16" fillId="0" borderId="22" xfId="58" applyNumberFormat="1" applyFont="1" applyFill="1" applyBorder="1" applyAlignment="1" applyProtection="1">
      <alignment horizontal="center" vertical="center" wrapText="1"/>
    </xf>
    <xf numFmtId="0" fontId="16" fillId="0" borderId="23" xfId="58" applyNumberFormat="1" applyFont="1" applyFill="1" applyBorder="1" applyAlignment="1" applyProtection="1">
      <alignment horizontal="center" vertical="center" wrapText="1"/>
    </xf>
    <xf numFmtId="0" fontId="16" fillId="0" borderId="24" xfId="58" applyNumberFormat="1" applyFont="1" applyFill="1" applyBorder="1" applyAlignment="1" applyProtection="1">
      <alignment horizontal="center" vertical="center" wrapText="1"/>
    </xf>
    <xf numFmtId="181" fontId="18" fillId="0" borderId="4" xfId="60" applyNumberFormat="1" applyFill="1" applyBorder="1" applyAlignment="1" applyProtection="1">
      <alignment horizontal="right" vertical="center" wrapText="1"/>
    </xf>
    <xf numFmtId="181" fontId="18" fillId="0" borderId="4" xfId="60" applyNumberFormat="1" applyFont="1" applyFill="1" applyBorder="1" applyAlignment="1" applyProtection="1">
      <alignment horizontal="right" vertical="center" wrapText="1"/>
    </xf>
    <xf numFmtId="0" fontId="16" fillId="0" borderId="0" xfId="58" applyNumberFormat="1" applyFont="1" applyFill="1" applyAlignment="1" applyProtection="1">
      <alignment horizontal="right" vertical="center" wrapText="1"/>
    </xf>
    <xf numFmtId="0" fontId="16" fillId="0" borderId="14" xfId="58" applyNumberFormat="1" applyFont="1" applyFill="1" applyBorder="1" applyAlignment="1" applyProtection="1">
      <alignment horizontal="right" vertical="center" wrapText="1"/>
    </xf>
    <xf numFmtId="0" fontId="17" fillId="0" borderId="0" xfId="0" applyFont="1" applyAlignment="1">
      <alignment horizontal="center"/>
    </xf>
    <xf numFmtId="177" fontId="16" fillId="0" borderId="4" xfId="46" applyNumberFormat="1" applyFont="1" applyFill="1" applyBorder="1" applyAlignment="1" applyProtection="1">
      <alignment horizontal="right" vertical="center" wrapText="1"/>
    </xf>
    <xf numFmtId="178" fontId="18" fillId="0" borderId="0" xfId="24" applyNumberFormat="1" applyFill="1" applyAlignment="1">
      <alignment horizontal="right" vertical="center"/>
    </xf>
    <xf numFmtId="0" fontId="16" fillId="0" borderId="0" xfId="24" applyFont="1" applyFill="1" applyAlignment="1">
      <alignment horizontal="centerContinuous" vertical="center"/>
    </xf>
    <xf numFmtId="0" fontId="18" fillId="0" borderId="0" xfId="24" applyFill="1">
      <alignment vertical="center"/>
    </xf>
    <xf numFmtId="0" fontId="16" fillId="0" borderId="0" xfId="24" applyFont="1" applyFill="1" applyAlignment="1">
      <alignment horizontal="right" vertical="center" wrapText="1"/>
    </xf>
    <xf numFmtId="0" fontId="17" fillId="0" borderId="0" xfId="24" applyNumberFormat="1" applyFont="1" applyFill="1" applyAlignment="1" applyProtection="1">
      <alignment horizontal="center" vertical="center" wrapText="1"/>
    </xf>
    <xf numFmtId="0" fontId="16" fillId="0" borderId="14" xfId="24" applyFont="1" applyFill="1" applyBorder="1" applyAlignment="1">
      <alignment horizontal="centerContinuous" vertical="center" wrapText="1"/>
    </xf>
    <xf numFmtId="0" fontId="16" fillId="0" borderId="0" xfId="24" applyFont="1" applyFill="1" applyAlignment="1">
      <alignment horizontal="left" vertical="center" wrapText="1"/>
    </xf>
    <xf numFmtId="0" fontId="16" fillId="0" borderId="4" xfId="24" applyFont="1" applyFill="1" applyBorder="1" applyAlignment="1">
      <alignment horizontal="center" vertical="center" wrapText="1"/>
    </xf>
    <xf numFmtId="0" fontId="16" fillId="0" borderId="4" xfId="46" applyNumberFormat="1" applyFont="1" applyFill="1" applyBorder="1" applyAlignment="1" applyProtection="1">
      <alignment horizontal="center" vertical="center" wrapText="1"/>
    </xf>
    <xf numFmtId="0" fontId="16" fillId="0" borderId="5" xfId="46" applyNumberFormat="1" applyFont="1" applyFill="1" applyBorder="1" applyAlignment="1" applyProtection="1">
      <alignment horizontal="center" vertical="center"/>
    </xf>
    <xf numFmtId="0" fontId="16" fillId="0" borderId="6" xfId="46" applyNumberFormat="1" applyFont="1" applyFill="1" applyBorder="1" applyAlignment="1" applyProtection="1">
      <alignment horizontal="center" vertical="center"/>
    </xf>
    <xf numFmtId="0" fontId="16" fillId="0" borderId="4" xfId="24" applyNumberFormat="1" applyFont="1" applyFill="1" applyBorder="1" applyAlignment="1" applyProtection="1">
      <alignment horizontal="center" vertical="center" wrapText="1"/>
    </xf>
    <xf numFmtId="0" fontId="16" fillId="0" borderId="4" xfId="46" applyFont="1" applyFill="1" applyBorder="1" applyAlignment="1">
      <alignment horizontal="center" vertical="center" wrapText="1"/>
    </xf>
    <xf numFmtId="177" fontId="16" fillId="0" borderId="4" xfId="46" applyNumberFormat="1" applyFont="1" applyFill="1" applyBorder="1" applyAlignment="1">
      <alignment horizontal="right" vertical="center" wrapText="1"/>
    </xf>
    <xf numFmtId="0" fontId="16" fillId="0" borderId="6" xfId="46" applyNumberFormat="1" applyFont="1" applyFill="1" applyBorder="1" applyAlignment="1" applyProtection="1">
      <alignment horizontal="left" vertical="center" wrapText="1"/>
    </xf>
    <xf numFmtId="0" fontId="16" fillId="0" borderId="7" xfId="46" applyNumberFormat="1" applyFont="1" applyFill="1" applyBorder="1" applyAlignment="1" applyProtection="1">
      <alignment horizontal="center" vertical="center"/>
    </xf>
    <xf numFmtId="0" fontId="16" fillId="0" borderId="4" xfId="46" applyNumberFormat="1" applyFont="1" applyFill="1" applyBorder="1" applyAlignment="1" applyProtection="1">
      <alignment horizontal="center" vertical="center"/>
    </xf>
    <xf numFmtId="0" fontId="18" fillId="0" borderId="4" xfId="66" applyFont="1" applyFill="1" applyBorder="1" applyAlignment="1">
      <alignment horizontal="center" vertical="center" wrapText="1"/>
    </xf>
    <xf numFmtId="0" fontId="16" fillId="0" borderId="22" xfId="46" applyNumberFormat="1" applyFont="1" applyFill="1" applyBorder="1" applyAlignment="1" applyProtection="1">
      <alignment horizontal="center" vertical="center" wrapText="1"/>
    </xf>
    <xf numFmtId="0" fontId="16" fillId="0" borderId="24" xfId="46" applyNumberFormat="1" applyFont="1" applyFill="1" applyBorder="1" applyAlignment="1" applyProtection="1">
      <alignment horizontal="center" vertical="center" wrapText="1"/>
    </xf>
    <xf numFmtId="177" fontId="18" fillId="0" borderId="4" xfId="46" applyNumberFormat="1" applyFont="1" applyFill="1" applyBorder="1" applyAlignment="1" applyProtection="1">
      <alignment horizontal="right" vertical="center" wrapText="1"/>
    </xf>
    <xf numFmtId="0" fontId="16" fillId="0" borderId="14" xfId="24" applyNumberFormat="1" applyFont="1" applyFill="1" applyBorder="1" applyAlignment="1" applyProtection="1">
      <alignment horizontal="right" vertical="center" wrapText="1"/>
    </xf>
    <xf numFmtId="0" fontId="18" fillId="0" borderId="22" xfId="66" applyFont="1" applyFill="1" applyBorder="1" applyAlignment="1">
      <alignment horizontal="center" vertical="center" wrapText="1"/>
    </xf>
    <xf numFmtId="0" fontId="18" fillId="0" borderId="23" xfId="66" applyFont="1" applyFill="1" applyBorder="1" applyAlignment="1">
      <alignment horizontal="center" vertical="center" wrapText="1"/>
    </xf>
    <xf numFmtId="0" fontId="18" fillId="0" borderId="24" xfId="66" applyFont="1" applyFill="1" applyBorder="1" applyAlignment="1">
      <alignment horizontal="center" vertical="center" wrapText="1"/>
    </xf>
    <xf numFmtId="178" fontId="16" fillId="0" borderId="4" xfId="24" applyNumberFormat="1" applyFont="1" applyFill="1" applyBorder="1" applyAlignment="1" applyProtection="1">
      <alignment horizontal="right" vertical="center" wrapText="1"/>
    </xf>
    <xf numFmtId="0" fontId="16" fillId="0" borderId="4" xfId="24" applyFont="1" applyFill="1" applyBorder="1" applyAlignment="1">
      <alignment horizontal="centerContinuous" vertical="center"/>
    </xf>
    <xf numFmtId="0" fontId="16" fillId="0" borderId="0" xfId="24" applyNumberFormat="1" applyFont="1" applyFill="1" applyAlignment="1" applyProtection="1">
      <alignment horizontal="right" vertical="center" wrapText="1"/>
    </xf>
    <xf numFmtId="0" fontId="16" fillId="0" borderId="0" xfId="24" applyNumberFormat="1" applyFont="1" applyFill="1" applyAlignment="1" applyProtection="1">
      <alignment vertical="center" wrapText="1"/>
    </xf>
    <xf numFmtId="0" fontId="16" fillId="0" borderId="0" xfId="24" applyNumberFormat="1" applyFont="1" applyFill="1" applyAlignment="1" applyProtection="1">
      <alignment horizontal="center" wrapText="1"/>
    </xf>
    <xf numFmtId="0" fontId="16" fillId="0" borderId="4" xfId="46" applyFont="1" applyFill="1" applyBorder="1" applyAlignment="1">
      <alignment horizontal="center" vertical="center"/>
    </xf>
    <xf numFmtId="178" fontId="16" fillId="0" borderId="4" xfId="24" applyNumberFormat="1" applyFont="1" applyFill="1" applyBorder="1" applyAlignment="1">
      <alignment horizontal="right" vertical="center"/>
    </xf>
    <xf numFmtId="178" fontId="16" fillId="0" borderId="0" xfId="24" applyNumberFormat="1" applyFont="1" applyFill="1" applyAlignment="1">
      <alignment horizontal="right" vertical="center"/>
    </xf>
    <xf numFmtId="0" fontId="16" fillId="0" borderId="0" xfId="61" applyFont="1" applyFill="1" applyAlignment="1">
      <alignment vertical="center"/>
    </xf>
    <xf numFmtId="0" fontId="18" fillId="0" borderId="0" xfId="61" applyFill="1" applyAlignment="1">
      <alignment vertical="center"/>
    </xf>
    <xf numFmtId="182" fontId="16" fillId="0" borderId="0" xfId="61" applyNumberFormat="1" applyFont="1" applyFill="1" applyAlignment="1">
      <alignment horizontal="center" vertical="center"/>
    </xf>
    <xf numFmtId="183" fontId="16" fillId="0" borderId="0" xfId="61" applyNumberFormat="1" applyFont="1" applyFill="1" applyAlignment="1">
      <alignment horizontal="center" vertical="center"/>
    </xf>
    <xf numFmtId="49" fontId="16" fillId="0" borderId="0" xfId="61" applyNumberFormat="1" applyFont="1" applyFill="1" applyAlignment="1">
      <alignment horizontal="center" vertical="center"/>
    </xf>
    <xf numFmtId="0" fontId="16" fillId="0" borderId="0" xfId="61" applyFont="1" applyFill="1" applyAlignment="1">
      <alignment horizontal="left" vertical="center"/>
    </xf>
    <xf numFmtId="179" fontId="16" fillId="0" borderId="0" xfId="61" applyNumberFormat="1" applyFont="1" applyFill="1" applyAlignment="1">
      <alignment horizontal="center" vertical="center"/>
    </xf>
    <xf numFmtId="0" fontId="16" fillId="0" borderId="0" xfId="61" applyFont="1" applyFill="1" applyAlignment="1">
      <alignment horizontal="center" vertical="center"/>
    </xf>
    <xf numFmtId="0" fontId="18" fillId="0" borderId="0" xfId="61" applyFill="1">
      <alignment vertical="center"/>
    </xf>
    <xf numFmtId="182" fontId="16" fillId="0" borderId="0" xfId="61" applyNumberFormat="1" applyFont="1" applyFill="1" applyAlignment="1">
      <alignment vertical="center"/>
    </xf>
    <xf numFmtId="0" fontId="16" fillId="0" borderId="4" xfId="61" applyFont="1" applyFill="1" applyBorder="1" applyAlignment="1">
      <alignment horizontal="centerContinuous" vertical="center"/>
    </xf>
    <xf numFmtId="0" fontId="16" fillId="0" borderId="4" xfId="61" applyNumberFormat="1" applyFont="1" applyFill="1" applyBorder="1" applyAlignment="1" applyProtection="1">
      <alignment horizontal="centerContinuous" vertical="center"/>
    </xf>
    <xf numFmtId="0" fontId="16" fillId="0" borderId="22" xfId="61" applyFont="1" applyFill="1" applyBorder="1" applyAlignment="1">
      <alignment horizontal="center" vertical="center" wrapText="1"/>
    </xf>
    <xf numFmtId="178" fontId="16" fillId="0" borderId="5" xfId="61" applyNumberFormat="1" applyFont="1" applyFill="1" applyBorder="1" applyAlignment="1" applyProtection="1">
      <alignment horizontal="right" vertical="center" wrapText="1"/>
    </xf>
    <xf numFmtId="178" fontId="16" fillId="0" borderId="4" xfId="61" applyNumberFormat="1" applyFont="1" applyFill="1" applyBorder="1" applyAlignment="1" applyProtection="1">
      <alignment horizontal="right" vertical="center" wrapText="1"/>
    </xf>
    <xf numFmtId="0" fontId="16" fillId="0" borderId="23" xfId="61" applyNumberFormat="1" applyFont="1" applyFill="1" applyBorder="1" applyAlignment="1" applyProtection="1">
      <alignment horizontal="center" vertical="center" wrapText="1"/>
    </xf>
    <xf numFmtId="49" fontId="16" fillId="0" borderId="6" xfId="61" applyNumberFormat="1" applyFont="1" applyFill="1" applyBorder="1" applyAlignment="1" applyProtection="1">
      <alignment horizontal="center" vertical="center" wrapText="1"/>
    </xf>
    <xf numFmtId="0" fontId="18" fillId="0" borderId="4" xfId="61" applyFill="1" applyBorder="1">
      <alignment vertical="center"/>
    </xf>
    <xf numFmtId="0" fontId="16" fillId="0" borderId="14" xfId="61" applyNumberFormat="1" applyFont="1" applyFill="1" applyBorder="1" applyAlignment="1" applyProtection="1">
      <alignment vertical="center"/>
    </xf>
    <xf numFmtId="0" fontId="16" fillId="0" borderId="4" xfId="61" applyFont="1" applyFill="1" applyBorder="1" applyAlignment="1">
      <alignment horizontal="center" vertical="center"/>
    </xf>
    <xf numFmtId="177" fontId="18" fillId="0" borderId="4" xfId="61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Protection="1"/>
    <xf numFmtId="0" fontId="18" fillId="0" borderId="0" xfId="0" applyNumberFormat="1" applyFont="1" applyFill="1" applyAlignment="1" applyProtection="1">
      <alignment horizontal="right" vertical="top"/>
    </xf>
    <xf numFmtId="0" fontId="22" fillId="0" borderId="0" xfId="0" applyNumberFormat="1" applyFont="1" applyFill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right" vertical="center"/>
    </xf>
    <xf numFmtId="0" fontId="23" fillId="0" borderId="4" xfId="0" applyNumberFormat="1" applyFont="1" applyFill="1" applyBorder="1" applyAlignment="1" applyProtection="1">
      <alignment horizontal="centerContinuous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16" fillId="0" borderId="4" xfId="56" applyNumberFormat="1" applyFont="1" applyFill="1" applyBorder="1" applyAlignment="1" applyProtection="1">
      <alignment vertical="center"/>
    </xf>
    <xf numFmtId="176" fontId="16" fillId="0" borderId="4" xfId="0" applyNumberFormat="1" applyFont="1" applyFill="1" applyBorder="1" applyAlignment="1" applyProtection="1">
      <alignment horizontal="right" vertical="center" wrapText="1"/>
    </xf>
    <xf numFmtId="4" fontId="16" fillId="0" borderId="4" xfId="56" applyNumberFormat="1" applyFont="1" applyFill="1" applyBorder="1" applyAlignment="1" applyProtection="1">
      <alignment horizontal="right" vertical="center" wrapText="1"/>
    </xf>
    <xf numFmtId="0" fontId="16" fillId="0" borderId="4" xfId="56" applyFont="1" applyFill="1" applyBorder="1" applyAlignment="1">
      <alignment vertical="center"/>
    </xf>
    <xf numFmtId="176" fontId="16" fillId="0" borderId="4" xfId="56" applyNumberFormat="1" applyFont="1" applyFill="1" applyBorder="1" applyAlignment="1" applyProtection="1">
      <alignment horizontal="right" vertical="center" wrapText="1"/>
    </xf>
    <xf numFmtId="0" fontId="24" fillId="0" borderId="4" xfId="56" applyFill="1" applyBorder="1"/>
    <xf numFmtId="0" fontId="16" fillId="0" borderId="4" xfId="56" applyNumberFormat="1" applyFont="1" applyFill="1" applyBorder="1" applyAlignment="1" applyProtection="1">
      <alignment horizontal="left" vertical="center" wrapText="1"/>
    </xf>
    <xf numFmtId="0" fontId="16" fillId="0" borderId="4" xfId="56" applyNumberFormat="1" applyFont="1" applyFill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/>
    </xf>
    <xf numFmtId="0" fontId="18" fillId="0" borderId="0" xfId="62" applyFill="1" applyAlignment="1">
      <alignment vertical="center"/>
    </xf>
    <xf numFmtId="0" fontId="16" fillId="0" borderId="0" xfId="62" applyFont="1" applyFill="1" applyAlignment="1">
      <alignment horizontal="center" vertical="center"/>
    </xf>
    <xf numFmtId="0" fontId="16" fillId="0" borderId="0" xfId="62" applyFont="1" applyFill="1" applyAlignment="1">
      <alignment horizontal="centerContinuous" vertical="center"/>
    </xf>
    <xf numFmtId="0" fontId="18" fillId="0" borderId="0" xfId="62" applyFill="1">
      <alignment vertical="center"/>
    </xf>
    <xf numFmtId="0" fontId="17" fillId="0" borderId="0" xfId="62" applyNumberFormat="1" applyFont="1" applyFill="1" applyAlignment="1" applyProtection="1">
      <alignment horizontal="center" vertical="center"/>
    </xf>
    <xf numFmtId="0" fontId="16" fillId="0" borderId="22" xfId="62" applyFont="1" applyFill="1" applyBorder="1" applyAlignment="1">
      <alignment horizontal="center" vertical="center" wrapText="1"/>
    </xf>
    <xf numFmtId="0" fontId="16" fillId="0" borderId="15" xfId="62" applyFont="1" applyFill="1" applyBorder="1" applyAlignment="1">
      <alignment horizontal="center" vertical="center" wrapText="1"/>
    </xf>
    <xf numFmtId="0" fontId="16" fillId="0" borderId="4" xfId="62" applyNumberFormat="1" applyFont="1" applyFill="1" applyBorder="1" applyAlignment="1" applyProtection="1">
      <alignment horizontal="center" vertical="center" wrapText="1"/>
    </xf>
    <xf numFmtId="0" fontId="16" fillId="0" borderId="6" xfId="62" applyNumberFormat="1" applyFont="1" applyFill="1" applyBorder="1" applyAlignment="1" applyProtection="1">
      <alignment horizontal="center" vertical="center" wrapText="1"/>
    </xf>
    <xf numFmtId="0" fontId="16" fillId="0" borderId="4" xfId="62" applyNumberFormat="1" applyFont="1" applyFill="1" applyBorder="1" applyAlignment="1" applyProtection="1">
      <alignment horizontal="center" vertical="center"/>
    </xf>
    <xf numFmtId="0" fontId="16" fillId="0" borderId="7" xfId="62" applyNumberFormat="1" applyFont="1" applyFill="1" applyBorder="1" applyAlignment="1" applyProtection="1">
      <alignment horizontal="center" vertical="center" wrapText="1"/>
    </xf>
    <xf numFmtId="0" fontId="16" fillId="0" borderId="23" xfId="62" applyFont="1" applyFill="1" applyBorder="1" applyAlignment="1">
      <alignment horizontal="center" vertical="center" wrapText="1"/>
    </xf>
    <xf numFmtId="0" fontId="16" fillId="0" borderId="14" xfId="62" applyNumberFormat="1" applyFont="1" applyFill="1" applyBorder="1" applyAlignment="1" applyProtection="1">
      <alignment horizontal="right" vertical="center"/>
    </xf>
    <xf numFmtId="0" fontId="16" fillId="0" borderId="0" xfId="62" applyFont="1" applyFill="1" applyBorder="1" applyAlignment="1">
      <alignment horizontal="center" vertical="center"/>
    </xf>
    <xf numFmtId="0" fontId="24" fillId="0" borderId="0" xfId="0" applyFont="1" applyFill="1"/>
    <xf numFmtId="0" fontId="0" fillId="0" borderId="14" xfId="0" applyFill="1" applyBorder="1" applyAlignment="1">
      <alignment horizontal="right"/>
    </xf>
    <xf numFmtId="0" fontId="16" fillId="0" borderId="0" xfId="60" applyFont="1" applyFill="1" applyAlignment="1">
      <alignment horizontal="centerContinuous" vertical="center"/>
    </xf>
    <xf numFmtId="0" fontId="16" fillId="0" borderId="0" xfId="60" applyFont="1" applyFill="1" applyAlignment="1">
      <alignment horizontal="right" vertical="center" wrapText="1"/>
    </xf>
    <xf numFmtId="0" fontId="17" fillId="0" borderId="0" xfId="60" applyNumberFormat="1" applyFont="1" applyFill="1" applyAlignment="1" applyProtection="1">
      <alignment horizontal="center" vertical="center" wrapText="1"/>
    </xf>
    <xf numFmtId="0" fontId="16" fillId="0" borderId="14" xfId="60" applyFont="1" applyFill="1" applyBorder="1" applyAlignment="1">
      <alignment horizontal="centerContinuous" vertical="center" wrapText="1"/>
    </xf>
    <xf numFmtId="0" fontId="16" fillId="0" borderId="0" xfId="60" applyFont="1" applyFill="1" applyAlignment="1">
      <alignment horizontal="left" vertical="center" wrapText="1"/>
    </xf>
    <xf numFmtId="0" fontId="16" fillId="0" borderId="4" xfId="60" applyNumberFormat="1" applyFont="1" applyFill="1" applyBorder="1" applyAlignment="1" applyProtection="1">
      <alignment horizontal="center" vertical="center" wrapText="1"/>
    </xf>
    <xf numFmtId="0" fontId="16" fillId="0" borderId="22" xfId="60" applyNumberFormat="1" applyFont="1" applyFill="1" applyBorder="1" applyAlignment="1" applyProtection="1">
      <alignment horizontal="center" vertical="center" wrapText="1"/>
    </xf>
    <xf numFmtId="0" fontId="16" fillId="0" borderId="23" xfId="60" applyNumberFormat="1" applyFont="1" applyFill="1" applyBorder="1" applyAlignment="1" applyProtection="1">
      <alignment horizontal="center" vertical="center" wrapText="1"/>
    </xf>
    <xf numFmtId="0" fontId="16" fillId="0" borderId="24" xfId="60" applyNumberFormat="1" applyFont="1" applyFill="1" applyBorder="1" applyAlignment="1" applyProtection="1">
      <alignment horizontal="center" vertical="center" wrapText="1"/>
    </xf>
    <xf numFmtId="0" fontId="16" fillId="0" borderId="0" xfId="60" applyNumberFormat="1" applyFont="1" applyFill="1" applyAlignment="1" applyProtection="1">
      <alignment vertical="center" wrapText="1"/>
    </xf>
    <xf numFmtId="0" fontId="18" fillId="0" borderId="14" xfId="60" applyNumberFormat="1" applyFont="1" applyFill="1" applyBorder="1" applyAlignment="1" applyProtection="1">
      <alignment vertical="center"/>
    </xf>
    <xf numFmtId="0" fontId="16" fillId="0" borderId="0" xfId="60" applyNumberFormat="1" applyFont="1" applyFill="1" applyAlignment="1" applyProtection="1">
      <alignment horizontal="center" vertical="center" wrapText="1"/>
    </xf>
    <xf numFmtId="0" fontId="18" fillId="0" borderId="14" xfId="60" applyNumberFormat="1" applyFont="1" applyFill="1" applyBorder="1" applyAlignment="1" applyProtection="1">
      <alignment horizontal="center" vertical="center"/>
    </xf>
    <xf numFmtId="0" fontId="18" fillId="0" borderId="4" xfId="60" applyNumberFormat="1" applyFont="1" applyFill="1" applyBorder="1" applyAlignment="1" applyProtection="1">
      <alignment horizontal="center" vertical="center"/>
    </xf>
    <xf numFmtId="0" fontId="16" fillId="0" borderId="0" xfId="64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178" fontId="18" fillId="0" borderId="0" xfId="46" applyNumberFormat="1" applyFill="1" applyAlignment="1">
      <alignment horizontal="right" vertical="center"/>
    </xf>
    <xf numFmtId="0" fontId="16" fillId="0" borderId="0" xfId="46" applyFont="1" applyFill="1" applyAlignment="1">
      <alignment horizontal="centerContinuous" vertical="center"/>
    </xf>
    <xf numFmtId="0" fontId="18" fillId="0" borderId="0" xfId="46" applyFill="1">
      <alignment vertical="center"/>
    </xf>
    <xf numFmtId="0" fontId="16" fillId="0" borderId="0" xfId="46" applyFont="1" applyFill="1" applyAlignment="1">
      <alignment horizontal="right" vertical="center" wrapText="1"/>
    </xf>
    <xf numFmtId="0" fontId="17" fillId="0" borderId="0" xfId="46" applyNumberFormat="1" applyFont="1" applyFill="1" applyAlignment="1" applyProtection="1">
      <alignment horizontal="center" vertical="center" wrapText="1"/>
    </xf>
    <xf numFmtId="0" fontId="16" fillId="0" borderId="14" xfId="46" applyFont="1" applyFill="1" applyBorder="1" applyAlignment="1">
      <alignment horizontal="centerContinuous" vertical="center" wrapText="1"/>
    </xf>
    <xf numFmtId="0" fontId="16" fillId="0" borderId="0" xfId="46" applyFont="1" applyFill="1" applyAlignment="1">
      <alignment horizontal="left" vertical="center" wrapText="1"/>
    </xf>
    <xf numFmtId="0" fontId="16" fillId="0" borderId="0" xfId="46" applyNumberFormat="1" applyFont="1" applyFill="1" applyAlignment="1" applyProtection="1">
      <alignment horizontal="right" vertical="center" wrapText="1"/>
    </xf>
    <xf numFmtId="0" fontId="16" fillId="0" borderId="0" xfId="46" applyNumberFormat="1" applyFont="1" applyFill="1" applyAlignment="1" applyProtection="1">
      <alignment vertical="center" wrapText="1"/>
    </xf>
    <xf numFmtId="0" fontId="16" fillId="0" borderId="14" xfId="46" applyNumberFormat="1" applyFont="1" applyFill="1" applyBorder="1" applyAlignment="1" applyProtection="1">
      <alignment horizontal="right" vertical="center" wrapText="1"/>
    </xf>
    <xf numFmtId="0" fontId="16" fillId="0" borderId="0" xfId="46" applyNumberFormat="1" applyFont="1" applyFill="1" applyAlignment="1" applyProtection="1">
      <alignment horizontal="center" wrapText="1"/>
    </xf>
    <xf numFmtId="178" fontId="16" fillId="0" borderId="0" xfId="46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64" applyFont="1" applyFill="1" applyAlignment="1">
      <alignment horizontal="center" vertical="center" wrapText="1"/>
    </xf>
    <xf numFmtId="0" fontId="16" fillId="0" borderId="14" xfId="0" applyFont="1" applyFill="1" applyBorder="1" applyAlignment="1">
      <alignment horizontal="right" vertical="center"/>
    </xf>
    <xf numFmtId="0" fontId="16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49" fontId="16" fillId="0" borderId="0" xfId="64" applyNumberFormat="1" applyFont="1" applyFill="1" applyAlignment="1">
      <alignment horizontal="center" vertical="center"/>
    </xf>
    <xf numFmtId="0" fontId="16" fillId="0" borderId="0" xfId="64" applyFont="1" applyFill="1" applyAlignment="1">
      <alignment horizontal="left" vertical="center"/>
    </xf>
    <xf numFmtId="179" fontId="16" fillId="0" borderId="0" xfId="64" applyNumberFormat="1" applyFont="1" applyFill="1" applyAlignment="1">
      <alignment horizontal="center" vertical="center"/>
    </xf>
    <xf numFmtId="0" fontId="18" fillId="0" borderId="0" xfId="64" applyFill="1">
      <alignment vertical="center"/>
    </xf>
    <xf numFmtId="0" fontId="18" fillId="0" borderId="0" xfId="64" applyFont="1" applyFill="1" applyAlignment="1">
      <alignment horizontal="centerContinuous" vertical="center"/>
    </xf>
    <xf numFmtId="0" fontId="17" fillId="0" borderId="0" xfId="64" applyNumberFormat="1" applyFont="1" applyFill="1" applyAlignment="1" applyProtection="1">
      <alignment horizontal="center" vertical="center"/>
    </xf>
    <xf numFmtId="49" fontId="16" fillId="0" borderId="0" xfId="64" applyNumberFormat="1" applyFont="1" applyFill="1" applyAlignment="1">
      <alignment vertical="center"/>
    </xf>
    <xf numFmtId="0" fontId="16" fillId="0" borderId="0" xfId="64" applyFont="1" applyFill="1" applyAlignment="1">
      <alignment horizontal="centerContinuous" vertical="center"/>
    </xf>
    <xf numFmtId="0" fontId="16" fillId="0" borderId="22" xfId="64" applyFont="1" applyFill="1" applyBorder="1" applyAlignment="1">
      <alignment horizontal="centerContinuous" vertical="center"/>
    </xf>
    <xf numFmtId="0" fontId="16" fillId="0" borderId="15" xfId="64" applyFont="1" applyFill="1" applyBorder="1" applyAlignment="1">
      <alignment horizontal="centerContinuous" vertical="center"/>
    </xf>
    <xf numFmtId="0" fontId="16" fillId="0" borderId="5" xfId="64" applyNumberFormat="1" applyFont="1" applyFill="1" applyBorder="1" applyAlignment="1" applyProtection="1">
      <alignment horizontal="center" vertical="center" wrapText="1"/>
    </xf>
    <xf numFmtId="0" fontId="16" fillId="0" borderId="4" xfId="64" applyNumberFormat="1" applyFont="1" applyFill="1" applyBorder="1" applyAlignment="1" applyProtection="1">
      <alignment horizontal="center" vertical="center" wrapText="1"/>
    </xf>
    <xf numFmtId="0" fontId="16" fillId="0" borderId="16" xfId="64" applyFont="1" applyFill="1" applyBorder="1" applyAlignment="1">
      <alignment horizontal="centerContinuous" vertical="center"/>
    </xf>
    <xf numFmtId="0" fontId="16" fillId="0" borderId="5" xfId="64" applyNumberFormat="1" applyFont="1" applyFill="1" applyBorder="1" applyAlignment="1" applyProtection="1">
      <alignment horizontal="center" vertical="center"/>
    </xf>
    <xf numFmtId="0" fontId="16" fillId="0" borderId="14" xfId="64" applyFont="1" applyFill="1" applyBorder="1" applyAlignment="1">
      <alignment horizontal="center" vertical="center" wrapText="1"/>
    </xf>
    <xf numFmtId="0" fontId="16" fillId="0" borderId="23" xfId="64" applyFont="1" applyFill="1" applyBorder="1" applyAlignment="1">
      <alignment horizontal="center" vertical="center" wrapText="1"/>
    </xf>
    <xf numFmtId="179" fontId="16" fillId="0" borderId="0" xfId="64" applyNumberFormat="1" applyFont="1" applyFill="1" applyAlignment="1">
      <alignment vertical="center"/>
    </xf>
    <xf numFmtId="0" fontId="16" fillId="0" borderId="4" xfId="64" applyNumberFormat="1" applyFont="1" applyFill="1" applyBorder="1" applyAlignment="1" applyProtection="1">
      <alignment horizontal="center" vertical="center"/>
    </xf>
    <xf numFmtId="0" fontId="16" fillId="0" borderId="24" xfId="64" applyNumberFormat="1" applyFont="1" applyFill="1" applyBorder="1" applyAlignment="1" applyProtection="1">
      <alignment horizontal="center" vertical="center" wrapText="1"/>
    </xf>
    <xf numFmtId="179" fontId="16" fillId="0" borderId="24" xfId="64" applyNumberFormat="1" applyFont="1" applyFill="1" applyBorder="1" applyAlignment="1" applyProtection="1">
      <alignment horizontal="center" vertical="center" wrapText="1"/>
    </xf>
    <xf numFmtId="0" fontId="16" fillId="0" borderId="22" xfId="64" applyNumberFormat="1" applyFont="1" applyFill="1" applyBorder="1" applyAlignment="1" applyProtection="1">
      <alignment horizontal="center" vertical="center" wrapText="1"/>
    </xf>
    <xf numFmtId="179" fontId="16" fillId="0" borderId="4" xfId="64" applyNumberFormat="1" applyFont="1" applyFill="1" applyBorder="1" applyAlignment="1" applyProtection="1">
      <alignment horizontal="center" vertical="center" wrapText="1"/>
    </xf>
    <xf numFmtId="178" fontId="23" fillId="0" borderId="5" xfId="64" applyNumberFormat="1" applyFont="1" applyFill="1" applyBorder="1" applyAlignment="1" applyProtection="1">
      <alignment horizontal="right" vertical="center" wrapText="1"/>
    </xf>
    <xf numFmtId="0" fontId="18" fillId="0" borderId="0" xfId="64" applyFont="1" applyFill="1" applyAlignment="1">
      <alignment horizontal="right" vertical="center" wrapText="1"/>
    </xf>
    <xf numFmtId="0" fontId="18" fillId="0" borderId="14" xfId="64" applyFont="1" applyFill="1" applyBorder="1" applyAlignment="1">
      <alignment horizontal="left" vertical="center" wrapText="1"/>
    </xf>
    <xf numFmtId="0" fontId="16" fillId="0" borderId="14" xfId="64" applyNumberFormat="1" applyFont="1" applyFill="1" applyBorder="1" applyAlignment="1" applyProtection="1">
      <alignment horizontal="right" vertical="center"/>
    </xf>
    <xf numFmtId="0" fontId="18" fillId="0" borderId="7" xfId="64" applyFont="1" applyFill="1" applyBorder="1" applyAlignment="1">
      <alignment horizontal="center" vertical="center" wrapText="1"/>
    </xf>
    <xf numFmtId="0" fontId="18" fillId="0" borderId="24" xfId="64" applyFont="1" applyFill="1" applyBorder="1" applyAlignment="1">
      <alignment horizontal="center" vertical="center" wrapText="1"/>
    </xf>
    <xf numFmtId="0" fontId="18" fillId="0" borderId="7" xfId="64" applyFont="1" applyFill="1" applyBorder="1" applyAlignment="1" applyProtection="1">
      <alignment horizontal="center" vertical="center" wrapText="1"/>
      <protection locked="0"/>
    </xf>
    <xf numFmtId="0" fontId="18" fillId="0" borderId="4" xfId="64" applyFont="1" applyFill="1" applyBorder="1" applyAlignment="1">
      <alignment horizontal="center" vertical="center" wrapText="1"/>
    </xf>
    <xf numFmtId="0" fontId="16" fillId="0" borderId="0" xfId="57" applyFont="1" applyFill="1" applyAlignment="1">
      <alignment horizontal="centerContinuous" vertical="center"/>
    </xf>
    <xf numFmtId="0" fontId="18" fillId="0" borderId="0" xfId="57" applyFill="1">
      <alignment vertical="center"/>
    </xf>
    <xf numFmtId="0" fontId="16" fillId="0" borderId="0" xfId="57" applyFont="1" applyFill="1" applyAlignment="1">
      <alignment horizontal="right" vertical="center" wrapText="1"/>
    </xf>
    <xf numFmtId="0" fontId="17" fillId="0" borderId="0" xfId="57" applyNumberFormat="1" applyFont="1" applyFill="1" applyAlignment="1" applyProtection="1">
      <alignment horizontal="center" vertical="center"/>
    </xf>
    <xf numFmtId="0" fontId="16" fillId="0" borderId="14" xfId="57" applyFont="1" applyFill="1" applyBorder="1" applyAlignment="1">
      <alignment horizontal="centerContinuous" vertical="center" wrapText="1"/>
    </xf>
    <xf numFmtId="0" fontId="16" fillId="0" borderId="14" xfId="57" applyFont="1" applyFill="1" applyBorder="1" applyAlignment="1">
      <alignment horizontal="left" vertical="center" wrapText="1"/>
    </xf>
    <xf numFmtId="0" fontId="16" fillId="0" borderId="0" xfId="57" applyFont="1" applyFill="1" applyAlignment="1">
      <alignment horizontal="left" vertical="center" wrapText="1"/>
    </xf>
    <xf numFmtId="0" fontId="16" fillId="0" borderId="4" xfId="57" applyFont="1" applyFill="1" applyBorder="1" applyAlignment="1">
      <alignment horizontal="center" vertical="center" wrapText="1"/>
    </xf>
    <xf numFmtId="49" fontId="16" fillId="0" borderId="4" xfId="57" applyNumberFormat="1" applyFont="1" applyFill="1" applyBorder="1" applyAlignment="1" applyProtection="1">
      <alignment horizontal="center" vertical="center" wrapText="1"/>
    </xf>
    <xf numFmtId="0" fontId="16" fillId="0" borderId="5" xfId="57" applyFont="1" applyFill="1" applyBorder="1" applyAlignment="1">
      <alignment horizontal="center" vertical="center" wrapText="1"/>
    </xf>
    <xf numFmtId="0" fontId="16" fillId="0" borderId="4" xfId="57" applyNumberFormat="1" applyFont="1" applyFill="1" applyBorder="1" applyAlignment="1" applyProtection="1">
      <alignment horizontal="center" vertical="center" wrapText="1"/>
    </xf>
    <xf numFmtId="0" fontId="16" fillId="0" borderId="22" xfId="57" applyFont="1" applyFill="1" applyBorder="1" applyAlignment="1">
      <alignment horizontal="center" vertical="center" wrapText="1"/>
    </xf>
    <xf numFmtId="49" fontId="16" fillId="0" borderId="5" xfId="57" applyNumberFormat="1" applyFont="1" applyFill="1" applyBorder="1" applyAlignment="1" applyProtection="1">
      <alignment horizontal="center" vertical="center" wrapText="1"/>
    </xf>
    <xf numFmtId="0" fontId="16" fillId="0" borderId="4" xfId="29" applyFont="1" applyFill="1" applyBorder="1" applyAlignment="1">
      <alignment horizontal="left" vertical="center" wrapText="1"/>
    </xf>
    <xf numFmtId="0" fontId="16" fillId="0" borderId="21" xfId="29" applyFont="1" applyFill="1" applyBorder="1" applyAlignment="1">
      <alignment horizontal="left" vertical="center" wrapText="1"/>
    </xf>
    <xf numFmtId="49" fontId="16" fillId="0" borderId="4" xfId="29" applyNumberFormat="1" applyFont="1" applyFill="1" applyBorder="1" applyAlignment="1" applyProtection="1">
      <alignment horizontal="left" vertical="center" wrapText="1"/>
    </xf>
    <xf numFmtId="49" fontId="16" fillId="0" borderId="6" xfId="29" applyNumberFormat="1" applyFont="1" applyFill="1" applyBorder="1" applyAlignment="1" applyProtection="1">
      <alignment horizontal="center" vertical="center" wrapText="1"/>
    </xf>
    <xf numFmtId="181" fontId="16" fillId="0" borderId="5" xfId="29" applyNumberFormat="1" applyFont="1" applyFill="1" applyBorder="1" applyAlignment="1" applyProtection="1">
      <alignment horizontal="left" vertical="center" wrapText="1"/>
    </xf>
    <xf numFmtId="181" fontId="16" fillId="0" borderId="4" xfId="29" applyNumberFormat="1" applyFont="1" applyFill="1" applyBorder="1" applyAlignment="1" applyProtection="1">
      <alignment horizontal="left" vertical="center" wrapText="1"/>
    </xf>
    <xf numFmtId="181" fontId="16" fillId="0" borderId="6" xfId="29" applyNumberFormat="1" applyFont="1" applyFill="1" applyBorder="1" applyAlignment="1" applyProtection="1">
      <alignment horizontal="left" vertical="center" wrapText="1"/>
    </xf>
    <xf numFmtId="0" fontId="16" fillId="0" borderId="6" xfId="57" applyNumberFormat="1" applyFont="1" applyFill="1" applyBorder="1" applyAlignment="1" applyProtection="1">
      <alignment horizontal="left" vertical="center" wrapText="1"/>
    </xf>
    <xf numFmtId="177" fontId="16" fillId="0" borderId="5" xfId="57" applyNumberFormat="1" applyFont="1" applyFill="1" applyBorder="1" applyAlignment="1" applyProtection="1">
      <alignment horizontal="right" vertical="center" wrapText="1"/>
    </xf>
    <xf numFmtId="177" fontId="16" fillId="0" borderId="4" xfId="57" applyNumberFormat="1" applyFont="1" applyFill="1" applyBorder="1" applyAlignment="1" applyProtection="1">
      <alignment horizontal="right" vertical="center" wrapText="1"/>
    </xf>
    <xf numFmtId="177" fontId="16" fillId="0" borderId="6" xfId="57" applyNumberFormat="1" applyFont="1" applyFill="1" applyBorder="1" applyAlignment="1" applyProtection="1">
      <alignment horizontal="right" vertical="center" wrapText="1"/>
    </xf>
    <xf numFmtId="0" fontId="16" fillId="0" borderId="0" xfId="57" applyFont="1" applyFill="1" applyAlignment="1">
      <alignment horizontal="right" vertical="top"/>
    </xf>
    <xf numFmtId="0" fontId="16" fillId="0" borderId="14" xfId="57" applyNumberFormat="1" applyFont="1" applyFill="1" applyBorder="1" applyAlignment="1" applyProtection="1">
      <alignment horizontal="right" vertical="center"/>
    </xf>
    <xf numFmtId="0" fontId="16" fillId="0" borderId="19" xfId="57" applyNumberFormat="1" applyFont="1" applyFill="1" applyBorder="1" applyAlignment="1" applyProtection="1">
      <alignment horizontal="center" vertical="center"/>
    </xf>
    <xf numFmtId="0" fontId="16" fillId="0" borderId="24" xfId="57" applyNumberFormat="1" applyFont="1" applyFill="1" applyBorder="1" applyAlignment="1" applyProtection="1">
      <alignment horizontal="center" vertical="center"/>
    </xf>
    <xf numFmtId="0" fontId="16" fillId="0" borderId="5" xfId="57" applyNumberFormat="1" applyFont="1" applyFill="1" applyBorder="1" applyAlignment="1" applyProtection="1">
      <alignment horizontal="center" vertical="center"/>
    </xf>
    <xf numFmtId="0" fontId="16" fillId="0" borderId="4" xfId="57" applyNumberFormat="1" applyFont="1" applyFill="1" applyBorder="1" applyAlignment="1" applyProtection="1">
      <alignment horizontal="center" vertical="center"/>
    </xf>
    <xf numFmtId="0" fontId="18" fillId="0" borderId="22" xfId="57" applyFill="1" applyBorder="1" applyAlignment="1">
      <alignment horizontal="center" vertical="center"/>
    </xf>
    <xf numFmtId="0" fontId="16" fillId="0" borderId="23" xfId="57" applyFont="1" applyFill="1" applyBorder="1" applyAlignment="1">
      <alignment horizontal="center" vertical="center"/>
    </xf>
    <xf numFmtId="0" fontId="16" fillId="0" borderId="15" xfId="29" applyFont="1" applyFill="1" applyBorder="1" applyAlignment="1">
      <alignment horizontal="left" vertical="center" wrapText="1"/>
    </xf>
    <xf numFmtId="0" fontId="16" fillId="0" borderId="0" xfId="57" applyFont="1" applyFill="1" applyAlignment="1">
      <alignment horizontal="center" vertical="center" wrapText="1"/>
    </xf>
    <xf numFmtId="0" fontId="18" fillId="0" borderId="0" xfId="29" applyFill="1" applyAlignment="1">
      <alignment horizontal="left" vertical="center"/>
    </xf>
    <xf numFmtId="0" fontId="16" fillId="0" borderId="0" xfId="29" applyFont="1" applyFill="1" applyAlignment="1">
      <alignment horizontal="centerContinuous" vertical="center"/>
    </xf>
    <xf numFmtId="0" fontId="18" fillId="0" borderId="0" xfId="29" applyFill="1">
      <alignment vertical="center"/>
    </xf>
    <xf numFmtId="0" fontId="16" fillId="0" borderId="0" xfId="29" applyFont="1" applyFill="1" applyAlignment="1">
      <alignment horizontal="right" vertical="center"/>
    </xf>
    <xf numFmtId="0" fontId="17" fillId="0" borderId="0" xfId="29" applyNumberFormat="1" applyFont="1" applyFill="1" applyAlignment="1" applyProtection="1">
      <alignment horizontal="center" vertical="center"/>
    </xf>
    <xf numFmtId="0" fontId="16" fillId="0" borderId="14" xfId="29" applyFont="1" applyFill="1" applyBorder="1" applyAlignment="1">
      <alignment horizontal="left" vertical="center" wrapText="1"/>
    </xf>
    <xf numFmtId="0" fontId="16" fillId="0" borderId="0" xfId="29" applyFont="1" applyFill="1" applyAlignment="1">
      <alignment horizontal="left" vertical="center" wrapText="1"/>
    </xf>
    <xf numFmtId="0" fontId="16" fillId="0" borderId="4" xfId="29" applyFont="1" applyFill="1" applyBorder="1" applyAlignment="1">
      <alignment horizontal="center" vertical="center" wrapText="1"/>
    </xf>
    <xf numFmtId="0" fontId="16" fillId="0" borderId="5" xfId="29" applyFont="1" applyFill="1" applyBorder="1" applyAlignment="1">
      <alignment horizontal="center" vertical="center" wrapText="1"/>
    </xf>
    <xf numFmtId="0" fontId="16" fillId="0" borderId="4" xfId="29" applyNumberFormat="1" applyFont="1" applyFill="1" applyBorder="1" applyAlignment="1" applyProtection="1">
      <alignment horizontal="center" vertical="center" wrapText="1"/>
    </xf>
    <xf numFmtId="0" fontId="16" fillId="0" borderId="22" xfId="29" applyFont="1" applyFill="1" applyBorder="1" applyAlignment="1">
      <alignment horizontal="center" vertical="center" wrapText="1"/>
    </xf>
    <xf numFmtId="0" fontId="16" fillId="0" borderId="15" xfId="29" applyFont="1" applyFill="1" applyBorder="1" applyAlignment="1">
      <alignment horizontal="center" vertical="center" wrapText="1"/>
    </xf>
    <xf numFmtId="49" fontId="16" fillId="0" borderId="6" xfId="29" applyNumberFormat="1" applyFont="1" applyFill="1" applyBorder="1" applyAlignment="1" applyProtection="1">
      <alignment horizontal="left" vertical="center" wrapText="1"/>
    </xf>
    <xf numFmtId="181" fontId="16" fillId="0" borderId="5" xfId="29" applyNumberFormat="1" applyFont="1" applyFill="1" applyBorder="1" applyAlignment="1" applyProtection="1">
      <alignment horizontal="right" vertical="center" wrapText="1"/>
    </xf>
    <xf numFmtId="181" fontId="16" fillId="0" borderId="4" xfId="29" applyNumberFormat="1" applyFont="1" applyFill="1" applyBorder="1" applyAlignment="1" applyProtection="1">
      <alignment horizontal="right" vertical="center" wrapText="1"/>
    </xf>
    <xf numFmtId="181" fontId="16" fillId="0" borderId="6" xfId="29" applyNumberFormat="1" applyFont="1" applyFill="1" applyBorder="1" applyAlignment="1" applyProtection="1">
      <alignment horizontal="right" vertical="center" wrapText="1"/>
    </xf>
    <xf numFmtId="0" fontId="16" fillId="0" borderId="0" xfId="29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right" vertical="top"/>
    </xf>
    <xf numFmtId="0" fontId="16" fillId="0" borderId="14" xfId="29" applyNumberFormat="1" applyFont="1" applyFill="1" applyBorder="1" applyAlignment="1" applyProtection="1">
      <alignment horizontal="right" vertical="center" wrapText="1"/>
    </xf>
    <xf numFmtId="0" fontId="16" fillId="0" borderId="24" xfId="29" applyFont="1" applyFill="1" applyBorder="1" applyAlignment="1">
      <alignment horizontal="center" vertical="center" wrapText="1"/>
    </xf>
    <xf numFmtId="0" fontId="18" fillId="0" borderId="24" xfId="29" applyNumberFormat="1" applyFont="1" applyFill="1" applyBorder="1" applyAlignment="1" applyProtection="1">
      <alignment vertical="center"/>
    </xf>
    <xf numFmtId="0" fontId="18" fillId="0" borderId="4" xfId="29" applyNumberFormat="1" applyFont="1" applyFill="1" applyBorder="1" applyAlignment="1" applyProtection="1">
      <alignment vertical="center"/>
    </xf>
    <xf numFmtId="0" fontId="16" fillId="0" borderId="22" xfId="29" applyFont="1" applyFill="1" applyBorder="1" applyAlignment="1">
      <alignment horizontal="center" vertical="center"/>
    </xf>
    <xf numFmtId="0" fontId="16" fillId="0" borderId="0" xfId="29" applyFont="1" applyFill="1" applyAlignment="1">
      <alignment horizontal="left" vertical="center"/>
    </xf>
    <xf numFmtId="0" fontId="16" fillId="0" borderId="4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horizontal="right" vertical="center" wrapText="1"/>
    </xf>
    <xf numFmtId="0" fontId="16" fillId="0" borderId="4" xfId="65" applyFont="1" applyFill="1" applyBorder="1">
      <alignment vertical="center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FA85956AF29D46888C80C611E9FB4855" xfId="46"/>
    <cellStyle name="常规_5E9FB8AE66E14E3CBF0A58F4E691094F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EA9ADEE351EC4FBE8D6B10FECBD78F3B" xfId="57"/>
    <cellStyle name="常规_0B6CD2B80CC44853A61EA0F3C70718A7" xfId="58"/>
    <cellStyle name="常规_16D242D3E8CA48A39E7BABAD4C2ADF34" xfId="59"/>
    <cellStyle name="常规_39487248717147F198562F069F2ADD01" xfId="60"/>
    <cellStyle name="常规_76F45534EFC8460DA0F4824A8C8A34BC" xfId="61"/>
    <cellStyle name="常规_895BA4DC252E44F38DB6B1093505760C" xfId="62"/>
    <cellStyle name="常规_9BD24174709145A1A19E8F64762D88B5" xfId="63"/>
    <cellStyle name="常规_AB1B1E38243A4EE5BA45BBBA49A942B7" xfId="64"/>
    <cellStyle name="常规_部门收支总表" xfId="65"/>
    <cellStyle name="常规_工资福利" xfId="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B8" sqref="B8"/>
    </sheetView>
  </sheetViews>
  <sheetFormatPr defaultColWidth="9" defaultRowHeight="14.25" outlineLevelCol="7"/>
  <cols>
    <col min="1" max="1" width="33.875" style="106" customWidth="1"/>
    <col min="2" max="2" width="13.375" style="106" customWidth="1"/>
    <col min="3" max="3" width="22.125" style="106" customWidth="1"/>
    <col min="4" max="4" width="12.75" style="106" customWidth="1"/>
    <col min="5" max="5" width="22.625" style="106" customWidth="1"/>
    <col min="6" max="6" width="12.875" style="106" customWidth="1"/>
    <col min="7" max="7" width="21.75" style="106" customWidth="1"/>
    <col min="8" max="8" width="10.625" style="106" customWidth="1"/>
    <col min="9" max="16384" width="9" style="106"/>
  </cols>
  <sheetData>
    <row r="1" ht="20.25" customHeight="1" spans="1:8">
      <c r="A1" s="404"/>
      <c r="B1" s="405"/>
      <c r="C1" s="405"/>
      <c r="D1" s="405"/>
      <c r="E1" s="405"/>
      <c r="H1" s="557" t="s">
        <v>0</v>
      </c>
    </row>
    <row r="2" ht="20.25" customHeight="1" spans="1:8">
      <c r="A2" s="407" t="s">
        <v>1</v>
      </c>
      <c r="B2" s="407"/>
      <c r="C2" s="407"/>
      <c r="D2" s="407"/>
      <c r="E2" s="407"/>
      <c r="F2" s="407"/>
      <c r="G2" s="407"/>
      <c r="H2" s="407"/>
    </row>
    <row r="3" ht="16.5" customHeight="1" spans="1:8">
      <c r="A3" s="408"/>
      <c r="B3" s="408"/>
      <c r="C3" s="408"/>
      <c r="D3" s="409"/>
      <c r="E3" s="409"/>
      <c r="H3" s="410" t="s">
        <v>2</v>
      </c>
    </row>
    <row r="4" ht="16.5" customHeight="1" spans="1:8">
      <c r="A4" s="411" t="s">
        <v>3</v>
      </c>
      <c r="B4" s="411"/>
      <c r="C4" s="413" t="s">
        <v>4</v>
      </c>
      <c r="D4" s="413"/>
      <c r="E4" s="413"/>
      <c r="F4" s="413"/>
      <c r="G4" s="413"/>
      <c r="H4" s="413"/>
    </row>
    <row r="5" ht="15" customHeight="1" spans="1:8">
      <c r="A5" s="412" t="s">
        <v>5</v>
      </c>
      <c r="B5" s="412" t="s">
        <v>6</v>
      </c>
      <c r="C5" s="413" t="s">
        <v>7</v>
      </c>
      <c r="D5" s="412" t="s">
        <v>6</v>
      </c>
      <c r="E5" s="413" t="s">
        <v>8</v>
      </c>
      <c r="F5" s="412" t="s">
        <v>6</v>
      </c>
      <c r="G5" s="413" t="s">
        <v>9</v>
      </c>
      <c r="H5" s="412" t="s">
        <v>6</v>
      </c>
    </row>
    <row r="6" ht="15" customHeight="1" spans="1:8">
      <c r="A6" s="564" t="s">
        <v>10</v>
      </c>
      <c r="B6" s="415">
        <v>1140.76</v>
      </c>
      <c r="C6" s="564" t="s">
        <v>11</v>
      </c>
      <c r="D6" s="415"/>
      <c r="E6" s="564" t="s">
        <v>12</v>
      </c>
      <c r="F6" s="415">
        <v>378.98</v>
      </c>
      <c r="G6" s="565" t="s">
        <v>13</v>
      </c>
      <c r="H6" s="566">
        <v>279.47</v>
      </c>
    </row>
    <row r="7" ht="15" customHeight="1" spans="1:8">
      <c r="A7" s="564" t="s">
        <v>14</v>
      </c>
      <c r="B7" s="415">
        <v>1138.26</v>
      </c>
      <c r="C7" s="565" t="s">
        <v>15</v>
      </c>
      <c r="D7" s="415"/>
      <c r="E7" s="564" t="s">
        <v>16</v>
      </c>
      <c r="F7" s="415">
        <v>279.48</v>
      </c>
      <c r="G7" s="565" t="s">
        <v>17</v>
      </c>
      <c r="H7" s="566">
        <v>536.58</v>
      </c>
    </row>
    <row r="8" ht="15" customHeight="1" spans="1:8">
      <c r="A8" s="564" t="s">
        <v>18</v>
      </c>
      <c r="B8" s="415">
        <v>2.5</v>
      </c>
      <c r="C8" s="564" t="s">
        <v>19</v>
      </c>
      <c r="D8" s="415"/>
      <c r="E8" s="564" t="s">
        <v>20</v>
      </c>
      <c r="F8" s="415">
        <v>27.18</v>
      </c>
      <c r="G8" s="565" t="s">
        <v>21</v>
      </c>
      <c r="H8" s="566"/>
    </row>
    <row r="9" ht="15" customHeight="1" spans="1:8">
      <c r="A9" s="564" t="s">
        <v>22</v>
      </c>
      <c r="C9" s="564" t="s">
        <v>23</v>
      </c>
      <c r="D9" s="415"/>
      <c r="E9" s="564" t="s">
        <v>24</v>
      </c>
      <c r="F9" s="415">
        <v>72.32</v>
      </c>
      <c r="G9" s="565" t="s">
        <v>25</v>
      </c>
      <c r="H9" s="566"/>
    </row>
    <row r="10" ht="15" customHeight="1" spans="1:8">
      <c r="A10" s="564" t="s">
        <v>26</v>
      </c>
      <c r="B10" s="415"/>
      <c r="C10" s="564" t="s">
        <v>27</v>
      </c>
      <c r="D10" s="415"/>
      <c r="E10" s="564" t="s">
        <v>28</v>
      </c>
      <c r="F10" s="415">
        <f>F11+F12</f>
        <v>761.78</v>
      </c>
      <c r="G10" s="565" t="s">
        <v>29</v>
      </c>
      <c r="H10" s="566"/>
    </row>
    <row r="11" ht="15" customHeight="1" spans="1:8">
      <c r="A11" s="564" t="s">
        <v>30</v>
      </c>
      <c r="B11" s="415"/>
      <c r="C11" s="564" t="s">
        <v>31</v>
      </c>
      <c r="D11" s="415"/>
      <c r="E11" s="567" t="s">
        <v>32</v>
      </c>
      <c r="F11" s="415">
        <v>509.4</v>
      </c>
      <c r="G11" s="565" t="s">
        <v>33</v>
      </c>
      <c r="H11" s="566"/>
    </row>
    <row r="12" ht="15" customHeight="1" spans="1:8">
      <c r="A12" s="564" t="s">
        <v>34</v>
      </c>
      <c r="B12" s="415"/>
      <c r="C12" s="564" t="s">
        <v>35</v>
      </c>
      <c r="D12" s="415"/>
      <c r="E12" s="567" t="s">
        <v>36</v>
      </c>
      <c r="F12" s="415">
        <v>252.38</v>
      </c>
      <c r="G12" s="565" t="s">
        <v>37</v>
      </c>
      <c r="H12" s="566"/>
    </row>
    <row r="13" ht="15" customHeight="1" spans="1:8">
      <c r="A13" s="564" t="s">
        <v>38</v>
      </c>
      <c r="B13" s="415"/>
      <c r="C13" s="564" t="s">
        <v>39</v>
      </c>
      <c r="D13" s="415">
        <v>1140.76</v>
      </c>
      <c r="E13" s="567" t="s">
        <v>40</v>
      </c>
      <c r="F13" s="415"/>
      <c r="G13" s="565" t="s">
        <v>41</v>
      </c>
      <c r="H13" s="566"/>
    </row>
    <row r="14" ht="15" customHeight="1" spans="1:8">
      <c r="A14" s="564" t="s">
        <v>42</v>
      </c>
      <c r="B14" s="415"/>
      <c r="C14" s="564" t="s">
        <v>43</v>
      </c>
      <c r="D14" s="415"/>
      <c r="E14" s="567" t="s">
        <v>44</v>
      </c>
      <c r="F14" s="415"/>
      <c r="G14" s="565" t="s">
        <v>45</v>
      </c>
      <c r="H14" s="566">
        <v>324.7</v>
      </c>
    </row>
    <row r="15" ht="15" customHeight="1" spans="1:8">
      <c r="A15" s="564"/>
      <c r="B15" s="415"/>
      <c r="C15" s="564" t="s">
        <v>46</v>
      </c>
      <c r="D15" s="415"/>
      <c r="E15" s="567" t="s">
        <v>47</v>
      </c>
      <c r="F15" s="415"/>
      <c r="G15" s="565" t="s">
        <v>48</v>
      </c>
      <c r="H15" s="566"/>
    </row>
    <row r="16" ht="15" customHeight="1" spans="1:8">
      <c r="A16" s="330"/>
      <c r="B16" s="415"/>
      <c r="C16" s="564" t="s">
        <v>49</v>
      </c>
      <c r="D16" s="415"/>
      <c r="E16" s="567" t="s">
        <v>50</v>
      </c>
      <c r="F16" s="415"/>
      <c r="G16" s="565" t="s">
        <v>51</v>
      </c>
      <c r="H16" s="566"/>
    </row>
    <row r="17" ht="15" customHeight="1" spans="1:8">
      <c r="A17" s="564"/>
      <c r="B17" s="415"/>
      <c r="C17" s="564" t="s">
        <v>52</v>
      </c>
      <c r="D17" s="415"/>
      <c r="E17" s="567" t="s">
        <v>53</v>
      </c>
      <c r="F17" s="415"/>
      <c r="G17" s="565" t="s">
        <v>54</v>
      </c>
      <c r="H17" s="566"/>
    </row>
    <row r="18" ht="15" customHeight="1" spans="1:8">
      <c r="A18" s="564"/>
      <c r="B18" s="415"/>
      <c r="C18" s="568" t="s">
        <v>55</v>
      </c>
      <c r="D18" s="415"/>
      <c r="E18" s="564" t="s">
        <v>56</v>
      </c>
      <c r="F18" s="415"/>
      <c r="G18" s="565" t="s">
        <v>57</v>
      </c>
      <c r="H18" s="566"/>
    </row>
    <row r="19" ht="15" customHeight="1" spans="1:8">
      <c r="A19" s="330"/>
      <c r="B19" s="415"/>
      <c r="C19" s="568" t="s">
        <v>58</v>
      </c>
      <c r="D19" s="415"/>
      <c r="E19" s="564" t="s">
        <v>59</v>
      </c>
      <c r="F19" s="415"/>
      <c r="G19" s="565" t="s">
        <v>60</v>
      </c>
      <c r="H19" s="566"/>
    </row>
    <row r="20" ht="15.75" customHeight="1" spans="1:8">
      <c r="A20" s="330"/>
      <c r="B20" s="415"/>
      <c r="C20" s="568" t="s">
        <v>61</v>
      </c>
      <c r="D20" s="415"/>
      <c r="E20" s="564" t="s">
        <v>62</v>
      </c>
      <c r="F20" s="415"/>
      <c r="G20" s="565" t="s">
        <v>63</v>
      </c>
      <c r="H20" s="566"/>
    </row>
    <row r="21" ht="15" customHeight="1" spans="1:8">
      <c r="A21" s="564"/>
      <c r="B21" s="415"/>
      <c r="C21" s="568" t="s">
        <v>64</v>
      </c>
      <c r="D21" s="415"/>
      <c r="E21" s="564"/>
      <c r="F21" s="415"/>
      <c r="G21" s="565"/>
      <c r="H21" s="566"/>
    </row>
    <row r="22" ht="15" customHeight="1" spans="1:8">
      <c r="A22" s="564"/>
      <c r="B22" s="415"/>
      <c r="C22" s="568" t="s">
        <v>65</v>
      </c>
      <c r="D22" s="415"/>
      <c r="E22" s="564"/>
      <c r="F22" s="415"/>
      <c r="G22" s="565"/>
      <c r="H22" s="566"/>
    </row>
    <row r="23" ht="15" customHeight="1" spans="1:8">
      <c r="A23" s="564"/>
      <c r="B23" s="415"/>
      <c r="C23" s="568" t="s">
        <v>66</v>
      </c>
      <c r="D23" s="415"/>
      <c r="E23" s="564"/>
      <c r="F23" s="415"/>
      <c r="G23" s="565"/>
      <c r="H23" s="566"/>
    </row>
    <row r="24" ht="15" customHeight="1" spans="1:8">
      <c r="A24" s="564"/>
      <c r="B24" s="415"/>
      <c r="C24" s="568" t="s">
        <v>67</v>
      </c>
      <c r="D24" s="415"/>
      <c r="E24" s="564"/>
      <c r="F24" s="415"/>
      <c r="G24" s="565"/>
      <c r="H24" s="566"/>
    </row>
    <row r="25" ht="15" customHeight="1" spans="1:8">
      <c r="A25" s="564"/>
      <c r="B25" s="415"/>
      <c r="C25" s="568" t="s">
        <v>68</v>
      </c>
      <c r="D25" s="415"/>
      <c r="E25" s="564"/>
      <c r="F25" s="415"/>
      <c r="G25" s="565"/>
      <c r="H25" s="566"/>
    </row>
    <row r="26" ht="15" customHeight="1" spans="1:8">
      <c r="A26" s="569" t="s">
        <v>69</v>
      </c>
      <c r="B26" s="415">
        <v>1140.76</v>
      </c>
      <c r="C26" s="569" t="s">
        <v>70</v>
      </c>
      <c r="D26" s="415">
        <v>1140.76</v>
      </c>
      <c r="E26" s="569" t="s">
        <v>70</v>
      </c>
      <c r="F26" s="415">
        <f>F6+F10</f>
        <v>1140.76</v>
      </c>
      <c r="G26" s="570" t="s">
        <v>71</v>
      </c>
      <c r="H26" s="566">
        <f>SUM(H6:H25)</f>
        <v>1140.75</v>
      </c>
    </row>
    <row r="27" ht="15" customHeight="1" spans="1:8">
      <c r="A27" s="564" t="s">
        <v>72</v>
      </c>
      <c r="B27" s="415">
        <v>0</v>
      </c>
      <c r="C27" s="564"/>
      <c r="D27" s="415"/>
      <c r="E27" s="564"/>
      <c r="F27" s="415"/>
      <c r="G27" s="570"/>
      <c r="H27" s="566"/>
    </row>
    <row r="28" ht="13.5" customHeight="1" spans="1:8">
      <c r="A28" s="569" t="s">
        <v>73</v>
      </c>
      <c r="B28" s="415">
        <v>1140.76</v>
      </c>
      <c r="C28" s="569" t="s">
        <v>74</v>
      </c>
      <c r="D28" s="415">
        <v>1140.76</v>
      </c>
      <c r="E28" s="569" t="s">
        <v>74</v>
      </c>
      <c r="F28" s="415">
        <v>1140.76</v>
      </c>
      <c r="G28" s="570" t="s">
        <v>74</v>
      </c>
      <c r="H28" s="566">
        <f>H26</f>
        <v>1140.75</v>
      </c>
    </row>
    <row r="29" spans="1:6">
      <c r="A29" s="571"/>
      <c r="B29" s="571"/>
      <c r="C29" s="571"/>
      <c r="D29" s="571"/>
      <c r="E29" s="571"/>
      <c r="F29" s="571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A7" sqref="A7:F14"/>
    </sheetView>
  </sheetViews>
  <sheetFormatPr defaultColWidth="6.875" defaultRowHeight="23.1" customHeight="1"/>
  <cols>
    <col min="1" max="1" width="8.375" style="541" customWidth="1"/>
    <col min="2" max="2" width="25.5" style="541" customWidth="1"/>
    <col min="3" max="13" width="9.875" style="541" customWidth="1"/>
    <col min="14" max="255" width="6.75" style="541" customWidth="1"/>
    <col min="256" max="16384" width="6.875" style="542"/>
  </cols>
  <sheetData>
    <row r="1" customHeight="1" spans="2:13">
      <c r="B1" s="543"/>
      <c r="C1" s="543"/>
      <c r="D1" s="543"/>
      <c r="E1" s="543"/>
      <c r="F1" s="543"/>
      <c r="G1" s="543"/>
      <c r="H1" s="543"/>
      <c r="I1" s="543"/>
      <c r="J1" s="543"/>
      <c r="M1" s="557" t="s">
        <v>75</v>
      </c>
    </row>
    <row r="2" customHeight="1" spans="1:13">
      <c r="A2" s="544" t="s">
        <v>76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customHeight="1" spans="2:13">
      <c r="B3" s="545"/>
      <c r="C3" s="545"/>
      <c r="D3" s="546"/>
      <c r="E3" s="546"/>
      <c r="F3" s="546"/>
      <c r="G3" s="545"/>
      <c r="H3" s="545"/>
      <c r="I3" s="545"/>
      <c r="J3" s="545"/>
      <c r="L3" s="558" t="s">
        <v>77</v>
      </c>
      <c r="M3" s="558"/>
    </row>
    <row r="4" customHeight="1" spans="1:13">
      <c r="A4" s="547" t="s">
        <v>78</v>
      </c>
      <c r="B4" s="547" t="s">
        <v>79</v>
      </c>
      <c r="C4" s="548" t="s">
        <v>80</v>
      </c>
      <c r="D4" s="549" t="s">
        <v>81</v>
      </c>
      <c r="E4" s="549"/>
      <c r="F4" s="549"/>
      <c r="G4" s="547" t="s">
        <v>82</v>
      </c>
      <c r="H4" s="547" t="s">
        <v>83</v>
      </c>
      <c r="I4" s="547" t="s">
        <v>84</v>
      </c>
      <c r="J4" s="547" t="s">
        <v>85</v>
      </c>
      <c r="K4" s="547" t="s">
        <v>86</v>
      </c>
      <c r="L4" s="559" t="s">
        <v>87</v>
      </c>
      <c r="M4" s="560" t="s">
        <v>88</v>
      </c>
    </row>
    <row r="5" ht="36" customHeight="1" spans="1:13">
      <c r="A5" s="547"/>
      <c r="B5" s="547"/>
      <c r="C5" s="547"/>
      <c r="D5" s="547" t="s">
        <v>89</v>
      </c>
      <c r="E5" s="547" t="s">
        <v>90</v>
      </c>
      <c r="F5" s="547" t="s">
        <v>91</v>
      </c>
      <c r="G5" s="547"/>
      <c r="H5" s="547"/>
      <c r="I5" s="547"/>
      <c r="J5" s="547"/>
      <c r="K5" s="547"/>
      <c r="L5" s="547"/>
      <c r="M5" s="561"/>
    </row>
    <row r="6" customHeight="1" spans="1:13">
      <c r="A6" s="550" t="s">
        <v>92</v>
      </c>
      <c r="B6" s="550" t="s">
        <v>92</v>
      </c>
      <c r="C6" s="550">
        <v>1</v>
      </c>
      <c r="D6" s="550">
        <v>2</v>
      </c>
      <c r="E6" s="550">
        <v>3</v>
      </c>
      <c r="F6" s="550">
        <v>4</v>
      </c>
      <c r="G6" s="550">
        <v>5</v>
      </c>
      <c r="H6" s="550">
        <v>6</v>
      </c>
      <c r="I6" s="550">
        <v>7</v>
      </c>
      <c r="J6" s="550">
        <v>8</v>
      </c>
      <c r="K6" s="550">
        <v>9</v>
      </c>
      <c r="L6" s="550">
        <v>10</v>
      </c>
      <c r="M6" s="562">
        <v>11</v>
      </c>
    </row>
    <row r="7" customHeight="1" spans="1:13">
      <c r="A7" s="519" t="s">
        <v>93</v>
      </c>
      <c r="B7" s="519" t="s">
        <v>94</v>
      </c>
      <c r="C7" s="519">
        <v>903.35</v>
      </c>
      <c r="D7" s="519">
        <v>903.35</v>
      </c>
      <c r="E7" s="520">
        <v>903.35</v>
      </c>
      <c r="F7" s="538"/>
      <c r="G7" s="551"/>
      <c r="H7" s="551"/>
      <c r="I7" s="551"/>
      <c r="J7" s="551"/>
      <c r="K7" s="551"/>
      <c r="L7" s="551"/>
      <c r="M7" s="562"/>
    </row>
    <row r="8" customHeight="1" spans="1:13">
      <c r="A8" s="519" t="s">
        <v>95</v>
      </c>
      <c r="B8" s="519" t="s">
        <v>96</v>
      </c>
      <c r="C8" s="519">
        <v>24.04</v>
      </c>
      <c r="D8" s="519">
        <v>24.04</v>
      </c>
      <c r="E8" s="520">
        <v>24.04</v>
      </c>
      <c r="F8" s="538"/>
      <c r="G8" s="551"/>
      <c r="H8" s="551"/>
      <c r="I8" s="551"/>
      <c r="J8" s="551"/>
      <c r="K8" s="551"/>
      <c r="L8" s="551"/>
      <c r="M8" s="562"/>
    </row>
    <row r="9" customHeight="1" spans="1:13">
      <c r="A9" s="519" t="s">
        <v>97</v>
      </c>
      <c r="B9" s="519" t="s">
        <v>98</v>
      </c>
      <c r="C9" s="519">
        <v>47.36</v>
      </c>
      <c r="D9" s="519">
        <v>47.36</v>
      </c>
      <c r="E9" s="520">
        <v>47.36</v>
      </c>
      <c r="F9" s="538"/>
      <c r="G9" s="551"/>
      <c r="H9" s="551"/>
      <c r="I9" s="551"/>
      <c r="J9" s="551"/>
      <c r="K9" s="551"/>
      <c r="L9" s="551"/>
      <c r="M9" s="562"/>
    </row>
    <row r="10" customHeight="1" spans="1:13">
      <c r="A10" s="519" t="s">
        <v>99</v>
      </c>
      <c r="B10" s="519" t="s">
        <v>100</v>
      </c>
      <c r="C10" s="519">
        <v>31.32</v>
      </c>
      <c r="D10" s="519">
        <v>31.32</v>
      </c>
      <c r="E10" s="520">
        <v>31.32</v>
      </c>
      <c r="F10" s="538"/>
      <c r="G10" s="551"/>
      <c r="H10" s="551"/>
      <c r="I10" s="551"/>
      <c r="J10" s="551"/>
      <c r="K10" s="551"/>
      <c r="L10" s="551"/>
      <c r="M10" s="562"/>
    </row>
    <row r="11" customHeight="1" spans="1:13">
      <c r="A11" s="519" t="s">
        <v>101</v>
      </c>
      <c r="B11" s="519" t="s">
        <v>102</v>
      </c>
      <c r="C11" s="519">
        <v>47.44</v>
      </c>
      <c r="D11" s="519">
        <v>47.44</v>
      </c>
      <c r="E11" s="520">
        <v>46.94</v>
      </c>
      <c r="F11" s="538">
        <v>0.5</v>
      </c>
      <c r="G11" s="551"/>
      <c r="H11" s="551"/>
      <c r="I11" s="551"/>
      <c r="J11" s="551"/>
      <c r="K11" s="551"/>
      <c r="L11" s="551"/>
      <c r="M11" s="562"/>
    </row>
    <row r="12" customHeight="1" spans="1:13">
      <c r="A12" s="519" t="s">
        <v>103</v>
      </c>
      <c r="B12" s="519" t="s">
        <v>104</v>
      </c>
      <c r="C12" s="519">
        <v>57.22</v>
      </c>
      <c r="D12" s="519">
        <v>57.22</v>
      </c>
      <c r="E12" s="520">
        <v>56.22</v>
      </c>
      <c r="F12" s="538">
        <v>1</v>
      </c>
      <c r="G12" s="551"/>
      <c r="H12" s="551"/>
      <c r="I12" s="551"/>
      <c r="J12" s="551"/>
      <c r="K12" s="551"/>
      <c r="L12" s="551"/>
      <c r="M12" s="562"/>
    </row>
    <row r="13" customHeight="1" spans="1:13">
      <c r="A13" s="519" t="s">
        <v>105</v>
      </c>
      <c r="B13" s="519" t="s">
        <v>106</v>
      </c>
      <c r="C13" s="519">
        <v>30.03</v>
      </c>
      <c r="D13" s="519">
        <v>30.03</v>
      </c>
      <c r="E13" s="520">
        <v>29.03</v>
      </c>
      <c r="F13" s="538">
        <v>1</v>
      </c>
      <c r="G13" s="551"/>
      <c r="H13" s="551"/>
      <c r="I13" s="551"/>
      <c r="J13" s="551"/>
      <c r="K13" s="551"/>
      <c r="L13" s="551"/>
      <c r="M13" s="562"/>
    </row>
    <row r="14" s="540" customFormat="1" ht="23.25" customHeight="1" spans="1:255">
      <c r="A14" s="521"/>
      <c r="B14" s="522" t="s">
        <v>80</v>
      </c>
      <c r="C14" s="523">
        <v>1140.76</v>
      </c>
      <c r="D14" s="524">
        <v>1140.76</v>
      </c>
      <c r="E14" s="525">
        <v>1138.26</v>
      </c>
      <c r="F14" s="523">
        <v>2.5</v>
      </c>
      <c r="G14" s="523">
        <v>0</v>
      </c>
      <c r="H14" s="523">
        <v>0</v>
      </c>
      <c r="I14" s="523">
        <v>0</v>
      </c>
      <c r="J14" s="523">
        <v>0</v>
      </c>
      <c r="K14" s="523">
        <v>0</v>
      </c>
      <c r="L14" s="523">
        <v>0</v>
      </c>
      <c r="M14" s="524">
        <v>0</v>
      </c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  <c r="BH14" s="563"/>
      <c r="BI14" s="563"/>
      <c r="BJ14" s="563"/>
      <c r="BK14" s="563"/>
      <c r="BL14" s="563"/>
      <c r="BM14" s="563"/>
      <c r="BN14" s="563"/>
      <c r="BO14" s="563"/>
      <c r="BP14" s="563"/>
      <c r="BQ14" s="563"/>
      <c r="BR14" s="563"/>
      <c r="BS14" s="563"/>
      <c r="BT14" s="563"/>
      <c r="BU14" s="563"/>
      <c r="BV14" s="563"/>
      <c r="BW14" s="563"/>
      <c r="BX14" s="563"/>
      <c r="BY14" s="563"/>
      <c r="BZ14" s="563"/>
      <c r="CA14" s="563"/>
      <c r="CB14" s="563"/>
      <c r="CC14" s="563"/>
      <c r="CD14" s="563"/>
      <c r="CE14" s="563"/>
      <c r="CF14" s="563"/>
      <c r="CG14" s="563"/>
      <c r="CH14" s="563"/>
      <c r="CI14" s="563"/>
      <c r="CJ14" s="563"/>
      <c r="CK14" s="563"/>
      <c r="CL14" s="563"/>
      <c r="CM14" s="563"/>
      <c r="CN14" s="563"/>
      <c r="CO14" s="563"/>
      <c r="CP14" s="563"/>
      <c r="CQ14" s="563"/>
      <c r="CR14" s="563"/>
      <c r="CS14" s="563"/>
      <c r="CT14" s="563"/>
      <c r="CU14" s="563"/>
      <c r="CV14" s="563"/>
      <c r="CW14" s="563"/>
      <c r="CX14" s="563"/>
      <c r="CY14" s="563"/>
      <c r="CZ14" s="563"/>
      <c r="DA14" s="563"/>
      <c r="DB14" s="563"/>
      <c r="DC14" s="563"/>
      <c r="DD14" s="563"/>
      <c r="DE14" s="563"/>
      <c r="DF14" s="563"/>
      <c r="DG14" s="563"/>
      <c r="DH14" s="563"/>
      <c r="DI14" s="563"/>
      <c r="DJ14" s="563"/>
      <c r="DK14" s="563"/>
      <c r="DL14" s="563"/>
      <c r="DM14" s="563"/>
      <c r="DN14" s="563"/>
      <c r="DO14" s="563"/>
      <c r="DP14" s="563"/>
      <c r="DQ14" s="563"/>
      <c r="DR14" s="563"/>
      <c r="DS14" s="563"/>
      <c r="DT14" s="563"/>
      <c r="DU14" s="563"/>
      <c r="DV14" s="563"/>
      <c r="DW14" s="563"/>
      <c r="DX14" s="563"/>
      <c r="DY14" s="563"/>
      <c r="DZ14" s="563"/>
      <c r="EA14" s="563"/>
      <c r="EB14" s="563"/>
      <c r="EC14" s="563"/>
      <c r="ED14" s="563"/>
      <c r="EE14" s="563"/>
      <c r="EF14" s="563"/>
      <c r="EG14" s="563"/>
      <c r="EH14" s="563"/>
      <c r="EI14" s="563"/>
      <c r="EJ14" s="563"/>
      <c r="EK14" s="563"/>
      <c r="EL14" s="563"/>
      <c r="EM14" s="563"/>
      <c r="EN14" s="563"/>
      <c r="EO14" s="563"/>
      <c r="EP14" s="563"/>
      <c r="EQ14" s="563"/>
      <c r="ER14" s="563"/>
      <c r="ES14" s="563"/>
      <c r="ET14" s="563"/>
      <c r="EU14" s="563"/>
      <c r="EV14" s="563"/>
      <c r="EW14" s="563"/>
      <c r="EX14" s="563"/>
      <c r="EY14" s="563"/>
      <c r="EZ14" s="563"/>
      <c r="FA14" s="563"/>
      <c r="FB14" s="563"/>
      <c r="FC14" s="563"/>
      <c r="FD14" s="563"/>
      <c r="FE14" s="563"/>
      <c r="FF14" s="563"/>
      <c r="FG14" s="563"/>
      <c r="FH14" s="563"/>
      <c r="FI14" s="563"/>
      <c r="FJ14" s="563"/>
      <c r="FK14" s="563"/>
      <c r="FL14" s="563"/>
      <c r="FM14" s="563"/>
      <c r="FN14" s="563"/>
      <c r="FO14" s="563"/>
      <c r="FP14" s="563"/>
      <c r="FQ14" s="563"/>
      <c r="FR14" s="563"/>
      <c r="FS14" s="563"/>
      <c r="FT14" s="563"/>
      <c r="FU14" s="563"/>
      <c r="FV14" s="563"/>
      <c r="FW14" s="563"/>
      <c r="FX14" s="563"/>
      <c r="FY14" s="563"/>
      <c r="FZ14" s="563"/>
      <c r="GA14" s="563"/>
      <c r="GB14" s="563"/>
      <c r="GC14" s="563"/>
      <c r="GD14" s="563"/>
      <c r="GE14" s="563"/>
      <c r="GF14" s="563"/>
      <c r="GG14" s="563"/>
      <c r="GH14" s="563"/>
      <c r="GI14" s="563"/>
      <c r="GJ14" s="563"/>
      <c r="GK14" s="563"/>
      <c r="GL14" s="563"/>
      <c r="GM14" s="563"/>
      <c r="GN14" s="563"/>
      <c r="GO14" s="563"/>
      <c r="GP14" s="563"/>
      <c r="GQ14" s="563"/>
      <c r="GR14" s="563"/>
      <c r="GS14" s="563"/>
      <c r="GT14" s="563"/>
      <c r="GU14" s="563"/>
      <c r="GV14" s="563"/>
      <c r="GW14" s="563"/>
      <c r="GX14" s="563"/>
      <c r="GY14" s="563"/>
      <c r="GZ14" s="563"/>
      <c r="HA14" s="563"/>
      <c r="HB14" s="563"/>
      <c r="HC14" s="563"/>
      <c r="HD14" s="563"/>
      <c r="HE14" s="563"/>
      <c r="HF14" s="563"/>
      <c r="HG14" s="563"/>
      <c r="HH14" s="563"/>
      <c r="HI14" s="563"/>
      <c r="HJ14" s="563"/>
      <c r="HK14" s="563"/>
      <c r="HL14" s="563"/>
      <c r="HM14" s="563"/>
      <c r="HN14" s="563"/>
      <c r="HO14" s="563"/>
      <c r="HP14" s="563"/>
      <c r="HQ14" s="563"/>
      <c r="HR14" s="563"/>
      <c r="HS14" s="563"/>
      <c r="HT14" s="563"/>
      <c r="HU14" s="563"/>
      <c r="HV14" s="563"/>
      <c r="HW14" s="563"/>
      <c r="HX14" s="563"/>
      <c r="HY14" s="563"/>
      <c r="HZ14" s="563"/>
      <c r="IA14" s="563"/>
      <c r="IB14" s="563"/>
      <c r="IC14" s="563"/>
      <c r="ID14" s="563"/>
      <c r="IE14" s="563"/>
      <c r="IF14" s="563"/>
      <c r="IG14" s="563"/>
      <c r="IH14" s="563"/>
      <c r="II14" s="563"/>
      <c r="IJ14" s="563"/>
      <c r="IK14" s="563"/>
      <c r="IL14" s="563"/>
      <c r="IM14" s="563"/>
      <c r="IN14" s="563"/>
      <c r="IO14" s="563"/>
      <c r="IP14" s="563"/>
      <c r="IQ14" s="563"/>
      <c r="IR14" s="563"/>
      <c r="IS14" s="563"/>
      <c r="IT14" s="563"/>
      <c r="IU14" s="563"/>
    </row>
    <row r="15" ht="23.25" customHeight="1" spans="1:13">
      <c r="A15" s="521"/>
      <c r="B15" s="552"/>
      <c r="C15" s="553"/>
      <c r="D15" s="554"/>
      <c r="E15" s="555"/>
      <c r="F15" s="553"/>
      <c r="G15" s="553">
        <v>0</v>
      </c>
      <c r="H15" s="553">
        <v>0</v>
      </c>
      <c r="I15" s="553">
        <v>0</v>
      </c>
      <c r="J15" s="553">
        <v>0</v>
      </c>
      <c r="K15" s="553">
        <v>0</v>
      </c>
      <c r="L15" s="553">
        <v>0</v>
      </c>
      <c r="M15" s="554">
        <v>0</v>
      </c>
    </row>
    <row r="17" customHeight="1" spans="3:3">
      <c r="C17" s="556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topLeftCell="A2" workbookViewId="0">
      <selection activeCell="G25" sqref="G25"/>
    </sheetView>
  </sheetViews>
  <sheetFormatPr defaultColWidth="6.875" defaultRowHeight="23.1" customHeight="1"/>
  <cols>
    <col min="1" max="3" width="3.375" style="506" customWidth="1"/>
    <col min="4" max="4" width="7.375" style="506" customWidth="1"/>
    <col min="5" max="5" width="21.75" style="506" customWidth="1"/>
    <col min="6" max="6" width="12.5" style="506" customWidth="1"/>
    <col min="7" max="7" width="11.625" style="506" customWidth="1"/>
    <col min="8" max="16" width="10.5" style="506" customWidth="1"/>
    <col min="17" max="247" width="6.75" style="506" customWidth="1"/>
    <col min="248" max="16384" width="6.875" style="507"/>
  </cols>
  <sheetData>
    <row r="1" customHeight="1" spans="2:16"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P1" s="530" t="s">
        <v>107</v>
      </c>
    </row>
    <row r="2" customHeight="1" spans="1:17">
      <c r="A2" s="509" t="s">
        <v>108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39"/>
    </row>
    <row r="3" customHeight="1" spans="1:17">
      <c r="A3" s="510"/>
      <c r="B3" s="510"/>
      <c r="C3" s="510"/>
      <c r="D3" s="511"/>
      <c r="E3" s="512"/>
      <c r="F3" s="511"/>
      <c r="G3" s="512"/>
      <c r="H3" s="512"/>
      <c r="I3" s="512"/>
      <c r="J3" s="511"/>
      <c r="K3" s="511"/>
      <c r="L3" s="511"/>
      <c r="O3" s="531" t="s">
        <v>77</v>
      </c>
      <c r="P3" s="531"/>
      <c r="Q3" s="512"/>
    </row>
    <row r="4" ht="24.75" customHeight="1" spans="1:16">
      <c r="A4" s="513" t="s">
        <v>109</v>
      </c>
      <c r="B4" s="513"/>
      <c r="C4" s="513"/>
      <c r="D4" s="513" t="s">
        <v>78</v>
      </c>
      <c r="E4" s="514" t="s">
        <v>110</v>
      </c>
      <c r="F4" s="515" t="s">
        <v>111</v>
      </c>
      <c r="G4" s="516" t="s">
        <v>81</v>
      </c>
      <c r="H4" s="516"/>
      <c r="I4" s="516"/>
      <c r="J4" s="513" t="s">
        <v>82</v>
      </c>
      <c r="K4" s="513" t="s">
        <v>83</v>
      </c>
      <c r="L4" s="513" t="s">
        <v>84</v>
      </c>
      <c r="M4" s="513" t="s">
        <v>85</v>
      </c>
      <c r="N4" s="513" t="s">
        <v>86</v>
      </c>
      <c r="O4" s="532" t="s">
        <v>87</v>
      </c>
      <c r="P4" s="533" t="s">
        <v>88</v>
      </c>
    </row>
    <row r="5" ht="39" customHeight="1" spans="1:16">
      <c r="A5" s="513" t="s">
        <v>112</v>
      </c>
      <c r="B5" s="513" t="s">
        <v>113</v>
      </c>
      <c r="C5" s="513" t="s">
        <v>114</v>
      </c>
      <c r="D5" s="513"/>
      <c r="E5" s="514"/>
      <c r="F5" s="513"/>
      <c r="G5" s="513" t="s">
        <v>89</v>
      </c>
      <c r="H5" s="513" t="s">
        <v>90</v>
      </c>
      <c r="I5" s="513" t="s">
        <v>91</v>
      </c>
      <c r="J5" s="513"/>
      <c r="K5" s="513"/>
      <c r="L5" s="513"/>
      <c r="M5" s="513"/>
      <c r="N5" s="513"/>
      <c r="O5" s="534"/>
      <c r="P5" s="535"/>
    </row>
    <row r="6" customHeight="1" spans="1:16">
      <c r="A6" s="517" t="s">
        <v>92</v>
      </c>
      <c r="B6" s="517" t="s">
        <v>92</v>
      </c>
      <c r="C6" s="517" t="s">
        <v>92</v>
      </c>
      <c r="D6" s="517" t="s">
        <v>92</v>
      </c>
      <c r="E6" s="517" t="s">
        <v>92</v>
      </c>
      <c r="F6" s="517">
        <v>1</v>
      </c>
      <c r="G6" s="517">
        <v>2</v>
      </c>
      <c r="H6" s="517">
        <v>3</v>
      </c>
      <c r="I6" s="517">
        <v>4</v>
      </c>
      <c r="J6" s="517">
        <v>5</v>
      </c>
      <c r="K6" s="517">
        <v>6</v>
      </c>
      <c r="L6" s="517">
        <v>7</v>
      </c>
      <c r="M6" s="517">
        <v>8</v>
      </c>
      <c r="N6" s="517">
        <v>9</v>
      </c>
      <c r="O6" s="536">
        <v>10</v>
      </c>
      <c r="P6" s="537">
        <v>11</v>
      </c>
    </row>
    <row r="7" ht="24.75" customHeight="1" spans="1:16">
      <c r="A7" s="518" t="s">
        <v>115</v>
      </c>
      <c r="B7" s="518" t="s">
        <v>116</v>
      </c>
      <c r="C7" s="518" t="s">
        <v>116</v>
      </c>
      <c r="D7" s="519" t="s">
        <v>93</v>
      </c>
      <c r="E7" s="519" t="s">
        <v>94</v>
      </c>
      <c r="F7" s="519">
        <v>903.35</v>
      </c>
      <c r="G7" s="519">
        <v>903.35</v>
      </c>
      <c r="H7" s="520">
        <v>903.35</v>
      </c>
      <c r="I7" s="538"/>
      <c r="J7" s="527"/>
      <c r="K7" s="527"/>
      <c r="L7" s="527">
        <v>0</v>
      </c>
      <c r="M7" s="527">
        <v>0</v>
      </c>
      <c r="N7" s="527">
        <v>0</v>
      </c>
      <c r="O7" s="527">
        <v>0</v>
      </c>
      <c r="P7" s="528">
        <v>0</v>
      </c>
    </row>
    <row r="8" ht="24.75" customHeight="1" spans="1:16">
      <c r="A8" s="518" t="s">
        <v>115</v>
      </c>
      <c r="B8" s="518" t="s">
        <v>116</v>
      </c>
      <c r="C8" s="518" t="s">
        <v>117</v>
      </c>
      <c r="D8" s="519" t="s">
        <v>95</v>
      </c>
      <c r="E8" s="519" t="s">
        <v>96</v>
      </c>
      <c r="F8" s="519">
        <v>24.04</v>
      </c>
      <c r="G8" s="519">
        <v>24.04</v>
      </c>
      <c r="H8" s="520">
        <v>24.04</v>
      </c>
      <c r="I8" s="538"/>
      <c r="J8" s="527"/>
      <c r="K8" s="527"/>
      <c r="L8" s="527">
        <v>0</v>
      </c>
      <c r="M8" s="527">
        <v>0</v>
      </c>
      <c r="N8" s="527">
        <v>0</v>
      </c>
      <c r="O8" s="527">
        <v>0</v>
      </c>
      <c r="P8" s="528">
        <v>0</v>
      </c>
    </row>
    <row r="9" ht="24.75" customHeight="1" spans="1:16">
      <c r="A9" s="518" t="s">
        <v>115</v>
      </c>
      <c r="B9" s="518" t="s">
        <v>116</v>
      </c>
      <c r="C9" s="518" t="s">
        <v>117</v>
      </c>
      <c r="D9" s="519" t="s">
        <v>97</v>
      </c>
      <c r="E9" s="519" t="s">
        <v>98</v>
      </c>
      <c r="F9" s="519">
        <v>47.36</v>
      </c>
      <c r="G9" s="519">
        <v>47.36</v>
      </c>
      <c r="H9" s="520">
        <v>47.36</v>
      </c>
      <c r="I9" s="538"/>
      <c r="J9" s="527"/>
      <c r="K9" s="527"/>
      <c r="L9" s="527">
        <v>0</v>
      </c>
      <c r="M9" s="527">
        <v>0</v>
      </c>
      <c r="N9" s="527">
        <v>0</v>
      </c>
      <c r="O9" s="527">
        <v>0</v>
      </c>
      <c r="P9" s="528">
        <v>0</v>
      </c>
    </row>
    <row r="10" ht="24.75" customHeight="1" spans="1:16">
      <c r="A10" s="518" t="s">
        <v>115</v>
      </c>
      <c r="B10" s="518" t="s">
        <v>116</v>
      </c>
      <c r="C10" s="518" t="s">
        <v>117</v>
      </c>
      <c r="D10" s="519" t="s">
        <v>99</v>
      </c>
      <c r="E10" s="519" t="s">
        <v>100</v>
      </c>
      <c r="F10" s="519">
        <v>31.32</v>
      </c>
      <c r="G10" s="519">
        <v>31.32</v>
      </c>
      <c r="H10" s="520">
        <v>31.32</v>
      </c>
      <c r="I10" s="538"/>
      <c r="J10" s="527"/>
      <c r="K10" s="527"/>
      <c r="L10" s="527">
        <v>0</v>
      </c>
      <c r="M10" s="527">
        <v>0</v>
      </c>
      <c r="N10" s="527">
        <v>0</v>
      </c>
      <c r="O10" s="527">
        <v>0</v>
      </c>
      <c r="P10" s="528">
        <v>0</v>
      </c>
    </row>
    <row r="11" ht="24.75" customHeight="1" spans="1:16">
      <c r="A11" s="518" t="s">
        <v>115</v>
      </c>
      <c r="B11" s="518" t="s">
        <v>118</v>
      </c>
      <c r="C11" s="518" t="s">
        <v>119</v>
      </c>
      <c r="D11" s="519" t="s">
        <v>101</v>
      </c>
      <c r="E11" s="519" t="s">
        <v>102</v>
      </c>
      <c r="F11" s="519">
        <v>47.44</v>
      </c>
      <c r="G11" s="519">
        <v>47.44</v>
      </c>
      <c r="H11" s="520">
        <v>46.94</v>
      </c>
      <c r="I11" s="538">
        <v>0.5</v>
      </c>
      <c r="J11" s="527"/>
      <c r="K11" s="527"/>
      <c r="L11" s="527">
        <v>0</v>
      </c>
      <c r="M11" s="527">
        <v>0</v>
      </c>
      <c r="N11" s="527">
        <v>0</v>
      </c>
      <c r="O11" s="527">
        <v>0</v>
      </c>
      <c r="P11" s="528">
        <v>0</v>
      </c>
    </row>
    <row r="12" ht="24.75" customHeight="1" spans="1:16">
      <c r="A12" s="518" t="s">
        <v>115</v>
      </c>
      <c r="B12" s="518" t="s">
        <v>118</v>
      </c>
      <c r="C12" s="518" t="s">
        <v>119</v>
      </c>
      <c r="D12" s="519" t="s">
        <v>103</v>
      </c>
      <c r="E12" s="519" t="s">
        <v>104</v>
      </c>
      <c r="F12" s="519">
        <v>57.22</v>
      </c>
      <c r="G12" s="519">
        <v>57.22</v>
      </c>
      <c r="H12" s="520">
        <v>56.22</v>
      </c>
      <c r="I12" s="538">
        <v>1</v>
      </c>
      <c r="J12" s="527"/>
      <c r="K12" s="527"/>
      <c r="L12" s="527">
        <v>0</v>
      </c>
      <c r="M12" s="527">
        <v>0</v>
      </c>
      <c r="N12" s="527">
        <v>0</v>
      </c>
      <c r="O12" s="527">
        <v>0</v>
      </c>
      <c r="P12" s="528">
        <v>0</v>
      </c>
    </row>
    <row r="13" ht="24.75" customHeight="1" spans="1:16">
      <c r="A13" s="518" t="s">
        <v>115</v>
      </c>
      <c r="B13" s="518" t="s">
        <v>118</v>
      </c>
      <c r="C13" s="518" t="s">
        <v>119</v>
      </c>
      <c r="D13" s="519" t="s">
        <v>105</v>
      </c>
      <c r="E13" s="519" t="s">
        <v>106</v>
      </c>
      <c r="F13" s="519">
        <v>30.03</v>
      </c>
      <c r="G13" s="519">
        <v>30.03</v>
      </c>
      <c r="H13" s="520">
        <v>29.03</v>
      </c>
      <c r="I13" s="538">
        <v>1</v>
      </c>
      <c r="J13" s="527"/>
      <c r="K13" s="527"/>
      <c r="L13" s="527">
        <v>0</v>
      </c>
      <c r="M13" s="527">
        <v>0</v>
      </c>
      <c r="N13" s="527">
        <v>0</v>
      </c>
      <c r="O13" s="527">
        <v>0</v>
      </c>
      <c r="P13" s="528">
        <v>0</v>
      </c>
    </row>
    <row r="14" ht="24.75" customHeight="1" spans="1:16">
      <c r="A14" s="518"/>
      <c r="B14" s="518"/>
      <c r="C14" s="518"/>
      <c r="D14" s="521"/>
      <c r="E14" s="522" t="s">
        <v>80</v>
      </c>
      <c r="F14" s="523">
        <v>1140.76</v>
      </c>
      <c r="G14" s="524">
        <v>1140.76</v>
      </c>
      <c r="H14" s="525">
        <v>1138.26</v>
      </c>
      <c r="I14" s="523">
        <v>2.5</v>
      </c>
      <c r="J14" s="527"/>
      <c r="K14" s="527"/>
      <c r="L14" s="527">
        <v>0</v>
      </c>
      <c r="M14" s="527">
        <v>0</v>
      </c>
      <c r="N14" s="527">
        <v>0</v>
      </c>
      <c r="O14" s="527">
        <v>0</v>
      </c>
      <c r="P14" s="528">
        <v>0</v>
      </c>
    </row>
    <row r="15" ht="24.75" customHeight="1" spans="1:16">
      <c r="A15" s="518"/>
      <c r="B15" s="518"/>
      <c r="C15" s="518"/>
      <c r="D15" s="514"/>
      <c r="E15" s="526"/>
      <c r="F15" s="527"/>
      <c r="G15" s="528"/>
      <c r="H15" s="529"/>
      <c r="I15" s="527"/>
      <c r="J15" s="527"/>
      <c r="K15" s="527"/>
      <c r="L15" s="527">
        <v>0</v>
      </c>
      <c r="M15" s="527">
        <v>0</v>
      </c>
      <c r="N15" s="527">
        <v>0</v>
      </c>
      <c r="O15" s="527">
        <v>0</v>
      </c>
      <c r="P15" s="528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topLeftCell="A9" workbookViewId="0">
      <selection activeCell="H17" sqref="H17"/>
    </sheetView>
  </sheetViews>
  <sheetFormatPr defaultColWidth="6.875" defaultRowHeight="18.95" customHeight="1"/>
  <cols>
    <col min="1" max="3" width="3.5" style="476" customWidth="1"/>
    <col min="4" max="4" width="7.125" style="476" customWidth="1"/>
    <col min="5" max="5" width="25.625" style="477" customWidth="1"/>
    <col min="6" max="6" width="9.75" style="478" customWidth="1"/>
    <col min="7" max="10" width="8.5" style="478" customWidth="1"/>
    <col min="11" max="12" width="8.625" style="478" customWidth="1"/>
    <col min="13" max="17" width="8" style="478" customWidth="1"/>
    <col min="18" max="18" width="8" style="479" customWidth="1"/>
    <col min="19" max="21" width="8" style="480" customWidth="1"/>
    <col min="22" max="16384" width="6.875" style="479"/>
  </cols>
  <sheetData>
    <row r="1" ht="24.75" customHeight="1" spans="1:21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S1" s="499"/>
      <c r="T1" s="499"/>
      <c r="U1" s="472" t="s">
        <v>120</v>
      </c>
    </row>
    <row r="2" ht="24.75" customHeight="1" spans="1:21">
      <c r="A2" s="481" t="s">
        <v>121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</row>
    <row r="3" s="474" customFormat="1" ht="24.75" customHeight="1" spans="1:21">
      <c r="A3" s="482"/>
      <c r="B3" s="483"/>
      <c r="C3" s="483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92"/>
      <c r="Q3" s="492"/>
      <c r="S3" s="500"/>
      <c r="T3" s="501" t="s">
        <v>77</v>
      </c>
      <c r="U3" s="501"/>
    </row>
    <row r="4" s="474" customFormat="1" ht="21.75" customHeight="1" spans="1:21">
      <c r="A4" s="484" t="s">
        <v>122</v>
      </c>
      <c r="B4" s="484"/>
      <c r="C4" s="485"/>
      <c r="D4" s="486" t="s">
        <v>78</v>
      </c>
      <c r="E4" s="486" t="s">
        <v>110</v>
      </c>
      <c r="F4" s="487" t="s">
        <v>123</v>
      </c>
      <c r="G4" s="488" t="s">
        <v>124</v>
      </c>
      <c r="H4" s="484"/>
      <c r="I4" s="484"/>
      <c r="J4" s="485"/>
      <c r="K4" s="493" t="s">
        <v>125</v>
      </c>
      <c r="L4" s="493"/>
      <c r="M4" s="493"/>
      <c r="N4" s="493"/>
      <c r="O4" s="493"/>
      <c r="P4" s="493"/>
      <c r="Q4" s="493"/>
      <c r="R4" s="493"/>
      <c r="S4" s="502" t="s">
        <v>126</v>
      </c>
      <c r="T4" s="503" t="s">
        <v>127</v>
      </c>
      <c r="U4" s="503" t="s">
        <v>128</v>
      </c>
    </row>
    <row r="5" s="474" customFormat="1" ht="21.75" customHeight="1" spans="1:21">
      <c r="A5" s="489" t="s">
        <v>112</v>
      </c>
      <c r="B5" s="486" t="s">
        <v>113</v>
      </c>
      <c r="C5" s="486" t="s">
        <v>114</v>
      </c>
      <c r="D5" s="486"/>
      <c r="E5" s="486"/>
      <c r="F5" s="487"/>
      <c r="G5" s="486" t="s">
        <v>80</v>
      </c>
      <c r="H5" s="486" t="s">
        <v>129</v>
      </c>
      <c r="I5" s="486" t="s">
        <v>130</v>
      </c>
      <c r="J5" s="487" t="s">
        <v>131</v>
      </c>
      <c r="K5" s="494" t="s">
        <v>80</v>
      </c>
      <c r="L5" s="495" t="s">
        <v>132</v>
      </c>
      <c r="M5" s="495" t="s">
        <v>133</v>
      </c>
      <c r="N5" s="494" t="s">
        <v>134</v>
      </c>
      <c r="O5" s="496" t="s">
        <v>135</v>
      </c>
      <c r="P5" s="496" t="s">
        <v>136</v>
      </c>
      <c r="Q5" s="496" t="s">
        <v>137</v>
      </c>
      <c r="R5" s="496" t="s">
        <v>138</v>
      </c>
      <c r="S5" s="504"/>
      <c r="T5" s="505"/>
      <c r="U5" s="505"/>
    </row>
    <row r="6" ht="29.25" customHeight="1" spans="1:21">
      <c r="A6" s="489"/>
      <c r="B6" s="486"/>
      <c r="C6" s="486"/>
      <c r="D6" s="486"/>
      <c r="E6" s="487"/>
      <c r="F6" s="490" t="s">
        <v>111</v>
      </c>
      <c r="G6" s="486"/>
      <c r="H6" s="486"/>
      <c r="I6" s="486"/>
      <c r="J6" s="487"/>
      <c r="K6" s="487"/>
      <c r="L6" s="497"/>
      <c r="M6" s="497"/>
      <c r="N6" s="487"/>
      <c r="O6" s="494"/>
      <c r="P6" s="494"/>
      <c r="Q6" s="494"/>
      <c r="R6" s="494"/>
      <c r="S6" s="505"/>
      <c r="T6" s="505"/>
      <c r="U6" s="505"/>
    </row>
    <row r="7" ht="24.75" customHeight="1" spans="1:21">
      <c r="A7" s="491" t="s">
        <v>92</v>
      </c>
      <c r="B7" s="491" t="s">
        <v>92</v>
      </c>
      <c r="C7" s="491" t="s">
        <v>92</v>
      </c>
      <c r="D7" s="491" t="s">
        <v>92</v>
      </c>
      <c r="E7" s="491" t="s">
        <v>92</v>
      </c>
      <c r="F7" s="188">
        <v>1</v>
      </c>
      <c r="G7" s="491">
        <v>2</v>
      </c>
      <c r="H7" s="491">
        <v>3</v>
      </c>
      <c r="I7" s="491">
        <v>4</v>
      </c>
      <c r="J7" s="491">
        <v>5</v>
      </c>
      <c r="K7" s="491">
        <v>6</v>
      </c>
      <c r="L7" s="491">
        <v>7</v>
      </c>
      <c r="M7" s="491">
        <v>8</v>
      </c>
      <c r="N7" s="491">
        <v>9</v>
      </c>
      <c r="O7" s="491">
        <v>10</v>
      </c>
      <c r="P7" s="491">
        <v>11</v>
      </c>
      <c r="Q7" s="491">
        <v>12</v>
      </c>
      <c r="R7" s="491">
        <v>13</v>
      </c>
      <c r="S7" s="188">
        <v>14</v>
      </c>
      <c r="T7" s="188">
        <v>15</v>
      </c>
      <c r="U7" s="188">
        <v>16</v>
      </c>
    </row>
    <row r="8" ht="24.75" customHeight="1" spans="1:21">
      <c r="A8" s="175"/>
      <c r="B8" s="175"/>
      <c r="C8" s="175"/>
      <c r="D8" s="175"/>
      <c r="E8" s="175" t="s">
        <v>80</v>
      </c>
      <c r="F8" s="176">
        <f>F9+F13+F15+F17+F19+F21+F23</f>
        <v>1140.76</v>
      </c>
      <c r="G8" s="176">
        <f t="shared" ref="G8:U8" si="0">G9+G13+G15+G17+G19+G21+G23</f>
        <v>378.98</v>
      </c>
      <c r="H8" s="176">
        <f t="shared" si="0"/>
        <v>279.47</v>
      </c>
      <c r="I8" s="176">
        <f t="shared" si="0"/>
        <v>27.18</v>
      </c>
      <c r="J8" s="176">
        <f t="shared" si="0"/>
        <v>72.32</v>
      </c>
      <c r="K8" s="176">
        <f t="shared" si="0"/>
        <v>761.78</v>
      </c>
      <c r="L8" s="176">
        <f t="shared" si="0"/>
        <v>506.4</v>
      </c>
      <c r="M8" s="176">
        <f t="shared" si="0"/>
        <v>0</v>
      </c>
      <c r="N8" s="176">
        <f t="shared" si="0"/>
        <v>0</v>
      </c>
      <c r="O8" s="176">
        <f t="shared" si="0"/>
        <v>0</v>
      </c>
      <c r="P8" s="176">
        <f t="shared" si="0"/>
        <v>0</v>
      </c>
      <c r="Q8" s="176">
        <f t="shared" si="0"/>
        <v>0</v>
      </c>
      <c r="R8" s="176">
        <f t="shared" si="0"/>
        <v>252.38</v>
      </c>
      <c r="S8" s="176">
        <f t="shared" si="0"/>
        <v>0</v>
      </c>
      <c r="T8" s="176">
        <f t="shared" si="0"/>
        <v>0</v>
      </c>
      <c r="U8" s="176">
        <f t="shared" si="0"/>
        <v>0</v>
      </c>
    </row>
    <row r="9" s="475" customFormat="1" ht="24.75" customHeight="1" spans="1:21">
      <c r="A9" s="177"/>
      <c r="B9" s="177"/>
      <c r="C9" s="177"/>
      <c r="D9" s="178" t="s">
        <v>93</v>
      </c>
      <c r="E9" s="161" t="s">
        <v>94</v>
      </c>
      <c r="F9" s="179">
        <v>903.35</v>
      </c>
      <c r="G9" s="180">
        <v>141.57</v>
      </c>
      <c r="H9" s="181">
        <v>66.82</v>
      </c>
      <c r="I9" s="181">
        <v>10.15</v>
      </c>
      <c r="J9" s="181">
        <v>64.6</v>
      </c>
      <c r="K9" s="181">
        <v>761.78</v>
      </c>
      <c r="L9" s="181">
        <v>506.4</v>
      </c>
      <c r="M9" s="179"/>
      <c r="N9" s="181"/>
      <c r="O9" s="181"/>
      <c r="P9" s="181"/>
      <c r="Q9" s="181"/>
      <c r="R9" s="190">
        <v>252.38</v>
      </c>
      <c r="S9" s="191">
        <v>0</v>
      </c>
      <c r="T9" s="192">
        <v>0</v>
      </c>
      <c r="U9" s="190">
        <v>0</v>
      </c>
    </row>
    <row r="10" s="475" customFormat="1" ht="24.75" customHeight="1" spans="1:21">
      <c r="A10" s="177" t="s">
        <v>115</v>
      </c>
      <c r="B10" s="177" t="s">
        <v>116</v>
      </c>
      <c r="C10" s="177" t="s">
        <v>116</v>
      </c>
      <c r="D10" s="178" t="s">
        <v>93</v>
      </c>
      <c r="E10" s="161" t="s">
        <v>139</v>
      </c>
      <c r="F10" s="179">
        <f>G10+K10</f>
        <v>141.57</v>
      </c>
      <c r="G10" s="180">
        <v>141.57</v>
      </c>
      <c r="H10" s="181">
        <v>66.82</v>
      </c>
      <c r="I10" s="181">
        <v>10.15</v>
      </c>
      <c r="J10" s="181">
        <v>64.6</v>
      </c>
      <c r="K10" s="181"/>
      <c r="L10" s="181"/>
      <c r="M10" s="179"/>
      <c r="N10" s="181"/>
      <c r="O10" s="181"/>
      <c r="P10" s="181"/>
      <c r="Q10" s="181"/>
      <c r="R10" s="190"/>
      <c r="S10" s="191"/>
      <c r="T10" s="192"/>
      <c r="U10" s="190"/>
    </row>
    <row r="11" s="475" customFormat="1" ht="24.75" customHeight="1" spans="1:21">
      <c r="A11" s="177" t="s">
        <v>115</v>
      </c>
      <c r="B11" s="177" t="s">
        <v>116</v>
      </c>
      <c r="C11" s="177" t="s">
        <v>117</v>
      </c>
      <c r="D11" s="178" t="s">
        <v>93</v>
      </c>
      <c r="E11" s="161" t="s">
        <v>140</v>
      </c>
      <c r="F11" s="179">
        <f>G11+K11</f>
        <v>506.4</v>
      </c>
      <c r="G11" s="180">
        <f>H11+I11+J11</f>
        <v>0</v>
      </c>
      <c r="H11" s="181"/>
      <c r="I11" s="181"/>
      <c r="J11" s="181"/>
      <c r="K11" s="181">
        <f>SUM(L11:R11)</f>
        <v>506.4</v>
      </c>
      <c r="L11" s="181">
        <v>506.4</v>
      </c>
      <c r="M11" s="179"/>
      <c r="N11" s="181"/>
      <c r="O11" s="181"/>
      <c r="P11" s="181"/>
      <c r="Q11" s="181"/>
      <c r="R11" s="190"/>
      <c r="S11" s="191"/>
      <c r="T11" s="192"/>
      <c r="U11" s="190"/>
    </row>
    <row r="12" s="475" customFormat="1" ht="24.75" customHeight="1" spans="1:21">
      <c r="A12" s="177" t="s">
        <v>115</v>
      </c>
      <c r="B12" s="177" t="s">
        <v>116</v>
      </c>
      <c r="C12" s="177" t="s">
        <v>117</v>
      </c>
      <c r="D12" s="178" t="s">
        <v>93</v>
      </c>
      <c r="E12" s="161" t="s">
        <v>141</v>
      </c>
      <c r="F12" s="179">
        <f>G12+K12</f>
        <v>255.38</v>
      </c>
      <c r="G12" s="180">
        <f>H12+I12+J12</f>
        <v>0</v>
      </c>
      <c r="H12" s="181"/>
      <c r="I12" s="181">
        <v>0</v>
      </c>
      <c r="J12" s="181"/>
      <c r="K12" s="181">
        <f>SUM(L12:R12)</f>
        <v>255.38</v>
      </c>
      <c r="L12" s="181">
        <v>3</v>
      </c>
      <c r="M12" s="179"/>
      <c r="N12" s="498"/>
      <c r="O12" s="181"/>
      <c r="P12" s="181"/>
      <c r="Q12" s="181"/>
      <c r="R12" s="190">
        <v>252.38</v>
      </c>
      <c r="S12" s="191"/>
      <c r="T12" s="192"/>
      <c r="U12" s="190"/>
    </row>
    <row r="13" ht="24.75" customHeight="1" spans="1:21">
      <c r="A13" s="177"/>
      <c r="B13" s="177"/>
      <c r="C13" s="177"/>
      <c r="D13" s="178" t="s">
        <v>95</v>
      </c>
      <c r="E13" s="161" t="s">
        <v>142</v>
      </c>
      <c r="F13" s="179">
        <v>24.04</v>
      </c>
      <c r="G13" s="180">
        <v>24.04</v>
      </c>
      <c r="H13" s="181">
        <v>18.93</v>
      </c>
      <c r="I13" s="181">
        <v>1.15</v>
      </c>
      <c r="J13" s="181">
        <v>3.96</v>
      </c>
      <c r="K13" s="181"/>
      <c r="L13" s="181"/>
      <c r="M13" s="179"/>
      <c r="N13" s="181"/>
      <c r="O13" s="181"/>
      <c r="P13" s="181"/>
      <c r="Q13" s="181"/>
      <c r="R13" s="190"/>
      <c r="S13" s="191">
        <v>0</v>
      </c>
      <c r="T13" s="192">
        <v>0</v>
      </c>
      <c r="U13" s="190">
        <v>0</v>
      </c>
    </row>
    <row r="14" ht="24.75" customHeight="1" spans="1:21">
      <c r="A14" s="177" t="s">
        <v>115</v>
      </c>
      <c r="B14" s="177" t="s">
        <v>116</v>
      </c>
      <c r="C14" s="177" t="s">
        <v>117</v>
      </c>
      <c r="D14" s="178" t="s">
        <v>95</v>
      </c>
      <c r="E14" s="161" t="s">
        <v>140</v>
      </c>
      <c r="F14" s="179">
        <v>24.04</v>
      </c>
      <c r="G14" s="180">
        <v>24.04</v>
      </c>
      <c r="H14" s="181">
        <v>18.93</v>
      </c>
      <c r="I14" s="181">
        <v>1.15</v>
      </c>
      <c r="J14" s="181">
        <v>3.96</v>
      </c>
      <c r="K14" s="181"/>
      <c r="L14" s="181"/>
      <c r="M14" s="179"/>
      <c r="N14" s="181"/>
      <c r="O14" s="181"/>
      <c r="P14" s="181"/>
      <c r="Q14" s="181"/>
      <c r="R14" s="190"/>
      <c r="S14" s="191"/>
      <c r="T14" s="192"/>
      <c r="U14" s="190"/>
    </row>
    <row r="15" ht="24.75" customHeight="1" spans="1:21">
      <c r="A15" s="177"/>
      <c r="B15" s="177"/>
      <c r="C15" s="177"/>
      <c r="D15" s="178" t="s">
        <v>97</v>
      </c>
      <c r="E15" s="161" t="s">
        <v>143</v>
      </c>
      <c r="F15" s="179">
        <v>47.36</v>
      </c>
      <c r="G15" s="180">
        <v>47.36</v>
      </c>
      <c r="H15" s="181">
        <v>44.78</v>
      </c>
      <c r="I15" s="181">
        <v>2.58</v>
      </c>
      <c r="J15" s="181"/>
      <c r="K15" s="181"/>
      <c r="L15" s="181"/>
      <c r="M15" s="179"/>
      <c r="N15" s="181"/>
      <c r="O15" s="181"/>
      <c r="P15" s="181"/>
      <c r="Q15" s="181"/>
      <c r="R15" s="190"/>
      <c r="S15" s="191"/>
      <c r="T15" s="192"/>
      <c r="U15" s="190"/>
    </row>
    <row r="16" ht="24.75" customHeight="1" spans="1:21">
      <c r="A16" s="177" t="s">
        <v>115</v>
      </c>
      <c r="B16" s="177" t="s">
        <v>117</v>
      </c>
      <c r="C16" s="177" t="s">
        <v>116</v>
      </c>
      <c r="D16" s="178" t="s">
        <v>97</v>
      </c>
      <c r="E16" s="161" t="s">
        <v>144</v>
      </c>
      <c r="F16" s="179">
        <v>47.36</v>
      </c>
      <c r="G16" s="180">
        <v>47.36</v>
      </c>
      <c r="H16" s="181">
        <v>44.78</v>
      </c>
      <c r="I16" s="181">
        <v>2.58</v>
      </c>
      <c r="J16" s="181"/>
      <c r="K16" s="181"/>
      <c r="L16" s="181"/>
      <c r="M16" s="179"/>
      <c r="N16" s="181"/>
      <c r="O16" s="181"/>
      <c r="P16" s="181"/>
      <c r="Q16" s="181"/>
      <c r="R16" s="190"/>
      <c r="S16" s="191"/>
      <c r="T16" s="192"/>
      <c r="U16" s="190"/>
    </row>
    <row r="17" ht="24.75" customHeight="1" spans="1:21">
      <c r="A17" s="177"/>
      <c r="B17" s="177"/>
      <c r="C17" s="177"/>
      <c r="D17" s="178" t="s">
        <v>99</v>
      </c>
      <c r="E17" s="161" t="s">
        <v>100</v>
      </c>
      <c r="F17" s="179">
        <v>31.32</v>
      </c>
      <c r="G17" s="180">
        <v>31.32</v>
      </c>
      <c r="H17" s="181">
        <v>23.98</v>
      </c>
      <c r="I17" s="181">
        <v>3.58</v>
      </c>
      <c r="J17" s="181">
        <v>3.76</v>
      </c>
      <c r="K17" s="181"/>
      <c r="L17" s="181"/>
      <c r="M17" s="179"/>
      <c r="N17" s="181"/>
      <c r="O17" s="181"/>
      <c r="P17" s="181"/>
      <c r="Q17" s="181"/>
      <c r="R17" s="190"/>
      <c r="S17" s="191">
        <v>0</v>
      </c>
      <c r="T17" s="192">
        <v>0</v>
      </c>
      <c r="U17" s="190">
        <v>0</v>
      </c>
    </row>
    <row r="18" ht="24.75" customHeight="1" spans="1:21">
      <c r="A18" s="177" t="s">
        <v>115</v>
      </c>
      <c r="B18" s="177" t="s">
        <v>116</v>
      </c>
      <c r="C18" s="177" t="s">
        <v>117</v>
      </c>
      <c r="D18" s="178" t="s">
        <v>99</v>
      </c>
      <c r="E18" s="161" t="s">
        <v>144</v>
      </c>
      <c r="F18" s="179">
        <v>31.32</v>
      </c>
      <c r="G18" s="180">
        <v>31.32</v>
      </c>
      <c r="H18" s="181">
        <v>23.98</v>
      </c>
      <c r="I18" s="181">
        <v>3.58</v>
      </c>
      <c r="J18" s="181">
        <v>3.76</v>
      </c>
      <c r="K18" s="181"/>
      <c r="L18" s="181"/>
      <c r="M18" s="179"/>
      <c r="N18" s="181"/>
      <c r="O18" s="181"/>
      <c r="P18" s="181"/>
      <c r="Q18" s="181"/>
      <c r="R18" s="190"/>
      <c r="S18" s="191"/>
      <c r="T18" s="192"/>
      <c r="U18" s="190"/>
    </row>
    <row r="19" ht="24.75" customHeight="1" spans="1:21">
      <c r="A19" s="177"/>
      <c r="B19" s="177"/>
      <c r="C19" s="177"/>
      <c r="D19" s="178" t="s">
        <v>101</v>
      </c>
      <c r="E19" s="161" t="s">
        <v>102</v>
      </c>
      <c r="F19" s="179">
        <v>47.44</v>
      </c>
      <c r="G19" s="180">
        <v>47.44</v>
      </c>
      <c r="H19" s="181">
        <v>44.36</v>
      </c>
      <c r="I19" s="181">
        <v>3.07</v>
      </c>
      <c r="J19" s="181"/>
      <c r="K19" s="181"/>
      <c r="L19" s="181"/>
      <c r="M19" s="179"/>
      <c r="N19" s="181"/>
      <c r="O19" s="181"/>
      <c r="P19" s="181"/>
      <c r="Q19" s="181"/>
      <c r="R19" s="190"/>
      <c r="S19" s="191">
        <v>0</v>
      </c>
      <c r="T19" s="192">
        <v>0</v>
      </c>
      <c r="U19" s="190">
        <v>0</v>
      </c>
    </row>
    <row r="20" ht="24.75" customHeight="1" spans="1:21">
      <c r="A20" s="177" t="s">
        <v>115</v>
      </c>
      <c r="B20" s="177" t="s">
        <v>118</v>
      </c>
      <c r="C20" s="177" t="s">
        <v>119</v>
      </c>
      <c r="D20" s="178" t="s">
        <v>101</v>
      </c>
      <c r="E20" s="161" t="s">
        <v>145</v>
      </c>
      <c r="F20" s="179">
        <v>47.44</v>
      </c>
      <c r="G20" s="180">
        <v>47.44</v>
      </c>
      <c r="H20" s="181">
        <v>44.36</v>
      </c>
      <c r="I20" s="181">
        <v>3.07</v>
      </c>
      <c r="J20" s="181"/>
      <c r="K20" s="181"/>
      <c r="L20" s="181"/>
      <c r="M20" s="179"/>
      <c r="N20" s="181"/>
      <c r="O20" s="181"/>
      <c r="P20" s="181"/>
      <c r="Q20" s="181"/>
      <c r="R20" s="190"/>
      <c r="S20" s="191"/>
      <c r="T20" s="192"/>
      <c r="U20" s="190"/>
    </row>
    <row r="21" ht="24.75" customHeight="1" spans="1:21">
      <c r="A21" s="177"/>
      <c r="B21" s="177"/>
      <c r="C21" s="177"/>
      <c r="D21" s="178" t="s">
        <v>103</v>
      </c>
      <c r="E21" s="161" t="s">
        <v>104</v>
      </c>
      <c r="F21" s="179">
        <v>57.22</v>
      </c>
      <c r="G21" s="180">
        <v>57.22</v>
      </c>
      <c r="H21" s="181">
        <v>53.13</v>
      </c>
      <c r="I21" s="181">
        <v>4.09</v>
      </c>
      <c r="J21" s="181"/>
      <c r="K21" s="181"/>
      <c r="L21" s="181"/>
      <c r="M21" s="179"/>
      <c r="N21" s="181"/>
      <c r="O21" s="181"/>
      <c r="P21" s="181"/>
      <c r="Q21" s="181"/>
      <c r="R21" s="190"/>
      <c r="S21" s="191">
        <v>0</v>
      </c>
      <c r="T21" s="192">
        <v>0</v>
      </c>
      <c r="U21" s="190">
        <v>0</v>
      </c>
    </row>
    <row r="22" ht="24.75" customHeight="1" spans="1:21">
      <c r="A22" s="177" t="s">
        <v>115</v>
      </c>
      <c r="B22" s="177" t="s">
        <v>118</v>
      </c>
      <c r="C22" s="177" t="s">
        <v>119</v>
      </c>
      <c r="D22" s="178" t="s">
        <v>103</v>
      </c>
      <c r="E22" s="161" t="s">
        <v>145</v>
      </c>
      <c r="F22" s="179">
        <v>57.22</v>
      </c>
      <c r="G22" s="180">
        <v>57.22</v>
      </c>
      <c r="H22" s="181">
        <v>53.13</v>
      </c>
      <c r="I22" s="181">
        <v>4.09</v>
      </c>
      <c r="J22" s="181"/>
      <c r="K22" s="181"/>
      <c r="L22" s="181"/>
      <c r="M22" s="179"/>
      <c r="N22" s="181"/>
      <c r="O22" s="181"/>
      <c r="P22" s="181"/>
      <c r="Q22" s="181"/>
      <c r="R22" s="190"/>
      <c r="S22" s="191"/>
      <c r="T22" s="192"/>
      <c r="U22" s="190"/>
    </row>
    <row r="23" ht="24.75" customHeight="1" spans="1:21">
      <c r="A23" s="177"/>
      <c r="B23" s="177"/>
      <c r="C23" s="177"/>
      <c r="D23" s="178" t="s">
        <v>101</v>
      </c>
      <c r="E23" s="161" t="s">
        <v>106</v>
      </c>
      <c r="F23" s="179">
        <v>30.03</v>
      </c>
      <c r="G23" s="180">
        <v>30.03</v>
      </c>
      <c r="H23" s="181">
        <v>27.47</v>
      </c>
      <c r="I23" s="181">
        <v>2.56</v>
      </c>
      <c r="J23" s="181"/>
      <c r="K23" s="181"/>
      <c r="L23" s="181"/>
      <c r="M23" s="179"/>
      <c r="N23" s="181"/>
      <c r="O23" s="181"/>
      <c r="P23" s="181"/>
      <c r="Q23" s="181"/>
      <c r="R23" s="190"/>
      <c r="S23" s="191">
        <v>0</v>
      </c>
      <c r="T23" s="192">
        <v>0</v>
      </c>
      <c r="U23" s="190">
        <v>0</v>
      </c>
    </row>
    <row r="24" ht="24.75" customHeight="1" spans="1:21">
      <c r="A24" s="177" t="s">
        <v>115</v>
      </c>
      <c r="B24" s="177" t="s">
        <v>118</v>
      </c>
      <c r="C24" s="177" t="s">
        <v>119</v>
      </c>
      <c r="D24" s="178" t="s">
        <v>101</v>
      </c>
      <c r="E24" s="161" t="s">
        <v>145</v>
      </c>
      <c r="F24" s="179">
        <v>30.03</v>
      </c>
      <c r="G24" s="180">
        <v>30.03</v>
      </c>
      <c r="H24" s="181">
        <v>27.47</v>
      </c>
      <c r="I24" s="181">
        <v>2.56</v>
      </c>
      <c r="J24" s="181"/>
      <c r="K24" s="181"/>
      <c r="L24" s="181"/>
      <c r="M24" s="179"/>
      <c r="N24" s="181"/>
      <c r="O24" s="181"/>
      <c r="P24" s="181"/>
      <c r="Q24" s="181"/>
      <c r="R24" s="190"/>
      <c r="S24" s="191">
        <v>0</v>
      </c>
      <c r="T24" s="192">
        <v>0</v>
      </c>
      <c r="U24" s="190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5" right="0.16" top="0.78740157480315" bottom="0.590551181102362" header="0.511811023622047" footer="0.511811023622047"/>
  <pageSetup paperSize="9" scale="75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workbookViewId="0">
      <selection activeCell="P13" sqref="P13"/>
    </sheetView>
  </sheetViews>
  <sheetFormatPr defaultColWidth="9" defaultRowHeight="14.25"/>
  <cols>
    <col min="1" max="1" width="3.875" style="467" customWidth="1"/>
    <col min="2" max="3" width="4.375" style="467" customWidth="1"/>
    <col min="4" max="4" width="7.25" style="467" customWidth="1"/>
    <col min="5" max="5" width="15.375" style="467" customWidth="1"/>
    <col min="6" max="6" width="10.625" style="467" customWidth="1"/>
    <col min="7" max="10" width="7.25" style="467" customWidth="1"/>
    <col min="11" max="11" width="8.75" style="467" customWidth="1"/>
    <col min="12" max="12" width="9.25" style="467" customWidth="1"/>
    <col min="13" max="21" width="7.25" style="467" customWidth="1"/>
    <col min="22" max="16384" width="9" style="467"/>
  </cols>
  <sheetData>
    <row r="1" customHeight="1" spans="1:21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72" t="s">
        <v>146</v>
      </c>
    </row>
    <row r="2" ht="24.75" customHeight="1" spans="1:21">
      <c r="A2" s="323" t="s">
        <v>147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</row>
    <row r="3" ht="19.5" customHeight="1" spans="1:2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73" t="s">
        <v>77</v>
      </c>
      <c r="U3" s="473"/>
    </row>
    <row r="4" ht="27.75" customHeight="1" spans="1:21">
      <c r="A4" s="469" t="s">
        <v>122</v>
      </c>
      <c r="B4" s="470"/>
      <c r="C4" s="471"/>
      <c r="D4" s="152" t="s">
        <v>148</v>
      </c>
      <c r="E4" s="152" t="s">
        <v>149</v>
      </c>
      <c r="F4" s="152" t="s">
        <v>111</v>
      </c>
      <c r="G4" s="153" t="s">
        <v>150</v>
      </c>
      <c r="H4" s="153" t="s">
        <v>151</v>
      </c>
      <c r="I4" s="153" t="s">
        <v>152</v>
      </c>
      <c r="J4" s="153" t="s">
        <v>153</v>
      </c>
      <c r="K4" s="153" t="s">
        <v>154</v>
      </c>
      <c r="L4" s="153" t="s">
        <v>155</v>
      </c>
      <c r="M4" s="153" t="s">
        <v>133</v>
      </c>
      <c r="N4" s="153" t="s">
        <v>156</v>
      </c>
      <c r="O4" s="153" t="s">
        <v>131</v>
      </c>
      <c r="P4" s="153" t="s">
        <v>135</v>
      </c>
      <c r="Q4" s="153" t="s">
        <v>134</v>
      </c>
      <c r="R4" s="153" t="s">
        <v>157</v>
      </c>
      <c r="S4" s="153" t="s">
        <v>158</v>
      </c>
      <c r="T4" s="153" t="s">
        <v>159</v>
      </c>
      <c r="U4" s="153" t="s">
        <v>138</v>
      </c>
    </row>
    <row r="5" ht="13.5" customHeight="1" spans="1:21">
      <c r="A5" s="152" t="s">
        <v>112</v>
      </c>
      <c r="B5" s="152" t="s">
        <v>113</v>
      </c>
      <c r="C5" s="152" t="s">
        <v>114</v>
      </c>
      <c r="D5" s="154"/>
      <c r="E5" s="154"/>
      <c r="F5" s="15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ht="18" customHeight="1" spans="1:21">
      <c r="A6" s="155"/>
      <c r="B6" s="155"/>
      <c r="C6" s="155"/>
      <c r="D6" s="155"/>
      <c r="E6" s="155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ht="29.25" customHeight="1" spans="1:21">
      <c r="A7" s="156"/>
      <c r="B7" s="156"/>
      <c r="C7" s="156"/>
      <c r="D7" s="156"/>
      <c r="E7" s="157" t="s">
        <v>80</v>
      </c>
      <c r="F7" s="158">
        <f>SUM(F8:F16)</f>
        <v>1140.76</v>
      </c>
      <c r="G7" s="158">
        <f t="shared" ref="G7:U7" si="0">SUM(G8:G16)</f>
        <v>90.8</v>
      </c>
      <c r="H7" s="158">
        <f t="shared" si="0"/>
        <v>523.13</v>
      </c>
      <c r="I7" s="158">
        <f t="shared" si="0"/>
        <v>0</v>
      </c>
      <c r="J7" s="158">
        <f t="shared" si="0"/>
        <v>0</v>
      </c>
      <c r="K7" s="158">
        <f t="shared" si="0"/>
        <v>206.09</v>
      </c>
      <c r="L7" s="158">
        <f t="shared" si="0"/>
        <v>0</v>
      </c>
      <c r="M7" s="158">
        <f t="shared" si="0"/>
        <v>0</v>
      </c>
      <c r="N7" s="158">
        <f t="shared" si="0"/>
        <v>0</v>
      </c>
      <c r="O7" s="158">
        <f t="shared" si="0"/>
        <v>320.74</v>
      </c>
      <c r="P7" s="158">
        <f t="shared" si="0"/>
        <v>0</v>
      </c>
      <c r="Q7" s="158">
        <f t="shared" si="0"/>
        <v>0</v>
      </c>
      <c r="R7" s="158">
        <f t="shared" si="0"/>
        <v>0</v>
      </c>
      <c r="S7" s="158">
        <f t="shared" si="0"/>
        <v>0</v>
      </c>
      <c r="T7" s="158">
        <f t="shared" si="0"/>
        <v>0</v>
      </c>
      <c r="U7" s="158">
        <f t="shared" si="0"/>
        <v>0</v>
      </c>
    </row>
    <row r="8" ht="29.25" customHeight="1" spans="1:21">
      <c r="A8" s="156" t="s">
        <v>115</v>
      </c>
      <c r="B8" s="156" t="s">
        <v>116</v>
      </c>
      <c r="C8" s="156" t="s">
        <v>116</v>
      </c>
      <c r="D8" s="156" t="s">
        <v>93</v>
      </c>
      <c r="E8" s="159" t="s">
        <v>139</v>
      </c>
      <c r="F8" s="160">
        <f>G8+H8+I8+J8+K8+L8+M8+N8+O8+P8+Q8+R8+S8+T8+U8</f>
        <v>141.57</v>
      </c>
      <c r="G8" s="160">
        <v>66.82</v>
      </c>
      <c r="H8" s="158">
        <v>10.15</v>
      </c>
      <c r="I8" s="160"/>
      <c r="J8" s="160"/>
      <c r="K8" s="160"/>
      <c r="L8" s="160"/>
      <c r="M8" s="160"/>
      <c r="N8" s="160">
        <v>0</v>
      </c>
      <c r="O8" s="160">
        <v>64.6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</row>
    <row r="9" ht="29.25" customHeight="1" spans="1:21">
      <c r="A9" s="156" t="s">
        <v>115</v>
      </c>
      <c r="B9" s="156" t="s">
        <v>116</v>
      </c>
      <c r="C9" s="156" t="s">
        <v>117</v>
      </c>
      <c r="D9" s="156" t="s">
        <v>93</v>
      </c>
      <c r="E9" s="159" t="s">
        <v>160</v>
      </c>
      <c r="F9" s="160">
        <f t="shared" ref="F9:F16" si="1">G9+H9+I9+J9+K9+L9+M9+N9+O9+P9+Q9+R9+S9+T9+U9</f>
        <v>506.4</v>
      </c>
      <c r="G9" s="160"/>
      <c r="H9" s="160">
        <v>506.4</v>
      </c>
      <c r="I9" s="160"/>
      <c r="J9" s="160"/>
      <c r="K9" s="160"/>
      <c r="L9" s="160"/>
      <c r="M9" s="160"/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</row>
    <row r="10" ht="29.25" customHeight="1" spans="1:21">
      <c r="A10" s="156" t="s">
        <v>115</v>
      </c>
      <c r="B10" s="156" t="s">
        <v>116</v>
      </c>
      <c r="C10" s="156" t="s">
        <v>117</v>
      </c>
      <c r="D10" s="156" t="s">
        <v>93</v>
      </c>
      <c r="E10" s="161" t="s">
        <v>141</v>
      </c>
      <c r="F10" s="160">
        <f t="shared" si="1"/>
        <v>255.38</v>
      </c>
      <c r="G10" s="160"/>
      <c r="H10" s="160">
        <v>3</v>
      </c>
      <c r="I10" s="160"/>
      <c r="J10" s="160"/>
      <c r="K10" s="160"/>
      <c r="L10" s="160"/>
      <c r="M10" s="160"/>
      <c r="N10" s="160">
        <v>0</v>
      </c>
      <c r="O10" s="160">
        <v>252.38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</row>
    <row r="11" ht="29.25" customHeight="1" spans="1:21">
      <c r="A11" s="156" t="s">
        <v>115</v>
      </c>
      <c r="B11" s="156" t="s">
        <v>116</v>
      </c>
      <c r="C11" s="156" t="s">
        <v>117</v>
      </c>
      <c r="D11" s="156" t="s">
        <v>95</v>
      </c>
      <c r="E11" s="161" t="s">
        <v>144</v>
      </c>
      <c r="F11" s="160">
        <f t="shared" si="1"/>
        <v>24.04</v>
      </c>
      <c r="G11" s="160"/>
      <c r="H11" s="160"/>
      <c r="I11" s="160"/>
      <c r="J11" s="160"/>
      <c r="K11" s="160">
        <v>24.04</v>
      </c>
      <c r="L11" s="160"/>
      <c r="M11" s="160"/>
      <c r="N11" s="160">
        <v>0</v>
      </c>
      <c r="O11" s="160"/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</row>
    <row r="12" ht="29.25" customHeight="1" spans="1:21">
      <c r="A12" s="156" t="s">
        <v>115</v>
      </c>
      <c r="B12" s="156" t="s">
        <v>117</v>
      </c>
      <c r="C12" s="156" t="s">
        <v>116</v>
      </c>
      <c r="D12" s="156" t="s">
        <v>97</v>
      </c>
      <c r="E12" s="161" t="s">
        <v>144</v>
      </c>
      <c r="F12" s="160">
        <f t="shared" si="1"/>
        <v>47.36</v>
      </c>
      <c r="G12" s="160"/>
      <c r="H12" s="160"/>
      <c r="I12" s="160"/>
      <c r="J12" s="160"/>
      <c r="K12" s="160">
        <v>47.36</v>
      </c>
      <c r="L12" s="160"/>
      <c r="M12" s="160"/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</row>
    <row r="13" ht="29.25" customHeight="1" spans="1:21">
      <c r="A13" s="156" t="s">
        <v>115</v>
      </c>
      <c r="B13" s="156" t="s">
        <v>116</v>
      </c>
      <c r="C13" s="156" t="s">
        <v>117</v>
      </c>
      <c r="D13" s="156" t="s">
        <v>99</v>
      </c>
      <c r="E13" s="161" t="s">
        <v>144</v>
      </c>
      <c r="F13" s="160">
        <f t="shared" si="1"/>
        <v>31.32</v>
      </c>
      <c r="G13" s="160">
        <v>23.98</v>
      </c>
      <c r="H13" s="160">
        <v>3.58</v>
      </c>
      <c r="I13" s="160"/>
      <c r="J13" s="160"/>
      <c r="K13" s="160"/>
      <c r="L13" s="160"/>
      <c r="M13" s="160"/>
      <c r="N13" s="160"/>
      <c r="O13" s="160">
        <v>3.76</v>
      </c>
      <c r="P13" s="160"/>
      <c r="Q13" s="160"/>
      <c r="R13" s="160"/>
      <c r="S13" s="160"/>
      <c r="T13" s="160"/>
      <c r="U13" s="160"/>
    </row>
    <row r="14" ht="29.25" customHeight="1" spans="1:21">
      <c r="A14" s="156" t="s">
        <v>115</v>
      </c>
      <c r="B14" s="156" t="s">
        <v>118</v>
      </c>
      <c r="C14" s="156" t="s">
        <v>119</v>
      </c>
      <c r="D14" s="156" t="s">
        <v>101</v>
      </c>
      <c r="E14" s="161" t="s">
        <v>145</v>
      </c>
      <c r="F14" s="160">
        <f t="shared" si="1"/>
        <v>47.44</v>
      </c>
      <c r="G14" s="160"/>
      <c r="H14" s="160"/>
      <c r="I14" s="160"/>
      <c r="J14" s="160"/>
      <c r="K14" s="160">
        <v>47.44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</row>
    <row r="15" ht="29.25" customHeight="1" spans="1:21">
      <c r="A15" s="156" t="s">
        <v>115</v>
      </c>
      <c r="B15" s="156" t="s">
        <v>118</v>
      </c>
      <c r="C15" s="156" t="s">
        <v>119</v>
      </c>
      <c r="D15" s="156" t="s">
        <v>103</v>
      </c>
      <c r="E15" s="161" t="s">
        <v>145</v>
      </c>
      <c r="F15" s="160">
        <f t="shared" si="1"/>
        <v>57.22</v>
      </c>
      <c r="G15" s="160"/>
      <c r="H15" s="160"/>
      <c r="I15" s="160"/>
      <c r="J15" s="160"/>
      <c r="K15" s="160">
        <v>57.22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</row>
    <row r="16" ht="29.25" customHeight="1" spans="1:21">
      <c r="A16" s="156" t="s">
        <v>115</v>
      </c>
      <c r="B16" s="156" t="s">
        <v>118</v>
      </c>
      <c r="C16" s="156" t="s">
        <v>119</v>
      </c>
      <c r="D16" s="156" t="s">
        <v>161</v>
      </c>
      <c r="E16" s="161" t="s">
        <v>145</v>
      </c>
      <c r="F16" s="160">
        <f t="shared" si="1"/>
        <v>30.03</v>
      </c>
      <c r="G16" s="160"/>
      <c r="H16" s="160"/>
      <c r="I16" s="160"/>
      <c r="J16" s="160"/>
      <c r="K16" s="160">
        <v>30.03</v>
      </c>
      <c r="L16" s="160"/>
      <c r="M16" s="160"/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A4" sqref="A4:AA7"/>
    </sheetView>
  </sheetViews>
  <sheetFormatPr defaultColWidth="6.75" defaultRowHeight="23.1" customHeight="1"/>
  <cols>
    <col min="1" max="3" width="3.625" style="456" customWidth="1"/>
    <col min="4" max="4" width="7.25" style="456" customWidth="1"/>
    <col min="5" max="5" width="19.5" style="456" customWidth="1"/>
    <col min="6" max="6" width="9" style="456" customWidth="1"/>
    <col min="7" max="7" width="8.5" style="456" customWidth="1"/>
    <col min="8" max="11" width="7.5" style="456" customWidth="1"/>
    <col min="12" max="12" width="7.5" style="457" customWidth="1"/>
    <col min="13" max="23" width="7.5" style="456" customWidth="1"/>
    <col min="24" max="24" width="8.125" style="456" customWidth="1"/>
    <col min="25" max="27" width="7.5" style="456" customWidth="1"/>
    <col min="28" max="16384" width="6.75" style="456"/>
  </cols>
  <sheetData>
    <row r="1" customHeight="1" spans="2:28">
      <c r="B1" s="458"/>
      <c r="C1" s="458"/>
      <c r="D1" s="458"/>
      <c r="E1" s="458"/>
      <c r="F1" s="458"/>
      <c r="G1" s="458"/>
      <c r="H1" s="458"/>
      <c r="I1" s="458"/>
      <c r="J1" s="458"/>
      <c r="K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AA1" s="462" t="s">
        <v>162</v>
      </c>
      <c r="AB1" s="463"/>
    </row>
    <row r="2" customHeight="1" spans="1:27">
      <c r="A2" s="459" t="s">
        <v>163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</row>
    <row r="3" customHeight="1" spans="1:28">
      <c r="A3" s="460"/>
      <c r="B3" s="460"/>
      <c r="C3" s="460"/>
      <c r="D3" s="461"/>
      <c r="E3" s="461"/>
      <c r="F3" s="461"/>
      <c r="G3" s="461"/>
      <c r="H3" s="461"/>
      <c r="I3" s="461"/>
      <c r="J3" s="461"/>
      <c r="K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Z3" s="464" t="s">
        <v>77</v>
      </c>
      <c r="AA3" s="464"/>
      <c r="AB3" s="465"/>
    </row>
    <row r="4" ht="27" customHeight="1" spans="1:27">
      <c r="A4" s="362" t="s">
        <v>109</v>
      </c>
      <c r="B4" s="362"/>
      <c r="C4" s="362"/>
      <c r="D4" s="358" t="s">
        <v>78</v>
      </c>
      <c r="E4" s="358" t="s">
        <v>110</v>
      </c>
      <c r="F4" s="358" t="s">
        <v>111</v>
      </c>
      <c r="G4" s="359" t="s">
        <v>164</v>
      </c>
      <c r="H4" s="360"/>
      <c r="I4" s="360"/>
      <c r="J4" s="360"/>
      <c r="K4" s="360"/>
      <c r="L4" s="365"/>
      <c r="M4" s="366" t="s">
        <v>165</v>
      </c>
      <c r="N4" s="366"/>
      <c r="O4" s="366"/>
      <c r="P4" s="366"/>
      <c r="Q4" s="366"/>
      <c r="R4" s="366"/>
      <c r="S4" s="366"/>
      <c r="T4" s="366"/>
      <c r="U4" s="366"/>
      <c r="V4" s="366"/>
      <c r="W4" s="372" t="s">
        <v>166</v>
      </c>
      <c r="X4" s="358" t="s">
        <v>167</v>
      </c>
      <c r="Y4" s="358"/>
      <c r="Z4" s="358"/>
      <c r="AA4" s="358"/>
    </row>
    <row r="5" ht="27" customHeight="1" spans="1:27">
      <c r="A5" s="358" t="s">
        <v>112</v>
      </c>
      <c r="B5" s="358" t="s">
        <v>113</v>
      </c>
      <c r="C5" s="358" t="s">
        <v>114</v>
      </c>
      <c r="D5" s="358"/>
      <c r="E5" s="358"/>
      <c r="F5" s="358"/>
      <c r="G5" s="358" t="s">
        <v>80</v>
      </c>
      <c r="H5" s="358" t="s">
        <v>168</v>
      </c>
      <c r="I5" s="358" t="s">
        <v>169</v>
      </c>
      <c r="J5" s="358" t="s">
        <v>170</v>
      </c>
      <c r="K5" s="367" t="s">
        <v>171</v>
      </c>
      <c r="L5" s="358" t="s">
        <v>172</v>
      </c>
      <c r="M5" s="358" t="s">
        <v>80</v>
      </c>
      <c r="N5" s="358" t="s">
        <v>173</v>
      </c>
      <c r="O5" s="368" t="s">
        <v>174</v>
      </c>
      <c r="P5" s="358" t="s">
        <v>175</v>
      </c>
      <c r="Q5" s="358" t="s">
        <v>176</v>
      </c>
      <c r="R5" s="368" t="s">
        <v>177</v>
      </c>
      <c r="S5" s="367" t="s">
        <v>178</v>
      </c>
      <c r="T5" s="358" t="s">
        <v>179</v>
      </c>
      <c r="U5" s="358" t="s">
        <v>180</v>
      </c>
      <c r="V5" s="358" t="s">
        <v>181</v>
      </c>
      <c r="W5" s="373"/>
      <c r="X5" s="358" t="s">
        <v>80</v>
      </c>
      <c r="Y5" s="358" t="s">
        <v>182</v>
      </c>
      <c r="Z5" s="358" t="s">
        <v>183</v>
      </c>
      <c r="AA5" s="358" t="s">
        <v>167</v>
      </c>
    </row>
    <row r="6" ht="27" customHeight="1" spans="1:27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67"/>
      <c r="L6" s="358"/>
      <c r="M6" s="358"/>
      <c r="N6" s="358"/>
      <c r="O6" s="369"/>
      <c r="P6" s="358"/>
      <c r="Q6" s="358"/>
      <c r="R6" s="369"/>
      <c r="S6" s="367"/>
      <c r="T6" s="358"/>
      <c r="U6" s="358"/>
      <c r="V6" s="358"/>
      <c r="W6" s="374"/>
      <c r="X6" s="358"/>
      <c r="Y6" s="358"/>
      <c r="Z6" s="358"/>
      <c r="AA6" s="358"/>
    </row>
    <row r="7" customHeight="1" spans="1:27">
      <c r="A7" s="362" t="s">
        <v>92</v>
      </c>
      <c r="B7" s="362" t="s">
        <v>92</v>
      </c>
      <c r="C7" s="362" t="s">
        <v>92</v>
      </c>
      <c r="D7" s="362" t="s">
        <v>92</v>
      </c>
      <c r="E7" s="362" t="s">
        <v>92</v>
      </c>
      <c r="F7" s="362">
        <v>1</v>
      </c>
      <c r="G7" s="362">
        <v>2</v>
      </c>
      <c r="H7" s="362">
        <v>3</v>
      </c>
      <c r="I7" s="362">
        <v>4</v>
      </c>
      <c r="J7" s="362">
        <v>5</v>
      </c>
      <c r="K7" s="362">
        <v>6</v>
      </c>
      <c r="L7" s="362">
        <v>7</v>
      </c>
      <c r="M7" s="362">
        <v>8</v>
      </c>
      <c r="N7" s="362">
        <v>9</v>
      </c>
      <c r="O7" s="362">
        <v>10</v>
      </c>
      <c r="P7" s="362">
        <v>11</v>
      </c>
      <c r="Q7" s="362">
        <v>12</v>
      </c>
      <c r="R7" s="362">
        <v>13</v>
      </c>
      <c r="S7" s="362">
        <v>14</v>
      </c>
      <c r="T7" s="362">
        <v>15</v>
      </c>
      <c r="U7" s="362">
        <v>16</v>
      </c>
      <c r="V7" s="362">
        <v>17</v>
      </c>
      <c r="W7" s="362">
        <v>18</v>
      </c>
      <c r="X7" s="362">
        <v>19</v>
      </c>
      <c r="Y7" s="362">
        <v>20</v>
      </c>
      <c r="Z7" s="380">
        <v>21</v>
      </c>
      <c r="AA7" s="380">
        <v>22</v>
      </c>
    </row>
    <row r="8" customHeight="1" spans="1:27">
      <c r="A8" s="362"/>
      <c r="B8" s="362"/>
      <c r="C8" s="362"/>
      <c r="D8" s="362"/>
      <c r="E8" s="362" t="s">
        <v>80</v>
      </c>
      <c r="F8" s="363">
        <f>F9+F11+F13+F15+F17+F19+F21</f>
        <v>279.46</v>
      </c>
      <c r="G8" s="363">
        <f t="shared" ref="G8:X8" si="0">G9+G11+G13+G15+G17+G19+G21</f>
        <v>181.81</v>
      </c>
      <c r="H8" s="363">
        <f t="shared" si="0"/>
        <v>109.18</v>
      </c>
      <c r="I8" s="363">
        <f t="shared" si="0"/>
        <v>22.35</v>
      </c>
      <c r="J8" s="363">
        <f t="shared" si="0"/>
        <v>0</v>
      </c>
      <c r="K8" s="363">
        <f t="shared" si="0"/>
        <v>0</v>
      </c>
      <c r="L8" s="363">
        <f t="shared" si="0"/>
        <v>50.28</v>
      </c>
      <c r="M8" s="363">
        <f t="shared" si="0"/>
        <v>70.8</v>
      </c>
      <c r="N8" s="363">
        <f t="shared" si="0"/>
        <v>36.37</v>
      </c>
      <c r="O8" s="363">
        <f t="shared" si="0"/>
        <v>14.56</v>
      </c>
      <c r="P8" s="363">
        <f t="shared" si="0"/>
        <v>12.53</v>
      </c>
      <c r="Q8" s="363">
        <f t="shared" si="0"/>
        <v>1.35</v>
      </c>
      <c r="R8" s="363">
        <f t="shared" si="0"/>
        <v>1.45</v>
      </c>
      <c r="S8" s="363">
        <f t="shared" si="0"/>
        <v>0.74</v>
      </c>
      <c r="T8" s="363">
        <f t="shared" si="0"/>
        <v>1.12</v>
      </c>
      <c r="U8" s="363">
        <f t="shared" si="0"/>
        <v>2.68</v>
      </c>
      <c r="V8" s="363">
        <f t="shared" si="0"/>
        <v>0</v>
      </c>
      <c r="W8" s="363">
        <f t="shared" si="0"/>
        <v>26.85</v>
      </c>
      <c r="X8" s="363">
        <f t="shared" si="0"/>
        <v>0</v>
      </c>
      <c r="Y8" s="362"/>
      <c r="Z8" s="380"/>
      <c r="AA8" s="380"/>
    </row>
    <row r="9" s="455" customFormat="1" ht="26.25" customHeight="1" spans="1:256">
      <c r="A9" s="315"/>
      <c r="B9" s="315"/>
      <c r="C9" s="315"/>
      <c r="D9" s="339">
        <v>202001</v>
      </c>
      <c r="E9" s="339" t="s">
        <v>94</v>
      </c>
      <c r="F9" s="349">
        <f>G9+M9+W9+X9</f>
        <v>66.82</v>
      </c>
      <c r="G9" s="349">
        <f>H9+I9+J9+K9+L9</f>
        <v>43.48</v>
      </c>
      <c r="H9" s="349">
        <v>27.45</v>
      </c>
      <c r="I9" s="349">
        <v>16.03</v>
      </c>
      <c r="J9" s="349"/>
      <c r="K9" s="349"/>
      <c r="L9" s="370"/>
      <c r="M9" s="349">
        <f>N9+P9+Q9+S9+T9+U9+V9+O9</f>
        <v>17.14</v>
      </c>
      <c r="N9" s="349">
        <v>8.69</v>
      </c>
      <c r="O9" s="349">
        <v>3.48</v>
      </c>
      <c r="P9" s="349">
        <v>2.89</v>
      </c>
      <c r="Q9" s="349">
        <v>1.01</v>
      </c>
      <c r="R9" s="349"/>
      <c r="S9" s="349">
        <v>0.18</v>
      </c>
      <c r="T9" s="349">
        <v>0.27</v>
      </c>
      <c r="U9" s="349">
        <v>0.62</v>
      </c>
      <c r="V9" s="349"/>
      <c r="W9" s="349">
        <v>6.2</v>
      </c>
      <c r="X9" s="349"/>
      <c r="Y9" s="349"/>
      <c r="Z9" s="349"/>
      <c r="AA9" s="349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66"/>
      <c r="CJ9" s="466"/>
      <c r="CK9" s="466"/>
      <c r="CL9" s="466"/>
      <c r="CM9" s="466"/>
      <c r="CN9" s="466"/>
      <c r="CO9" s="466"/>
      <c r="CP9" s="466"/>
      <c r="CQ9" s="466"/>
      <c r="CR9" s="466"/>
      <c r="CS9" s="466"/>
      <c r="CT9" s="466"/>
      <c r="CU9" s="466"/>
      <c r="CV9" s="466"/>
      <c r="CW9" s="466"/>
      <c r="CX9" s="466"/>
      <c r="CY9" s="466"/>
      <c r="CZ9" s="466"/>
      <c r="DA9" s="466"/>
      <c r="DB9" s="466"/>
      <c r="DC9" s="466"/>
      <c r="DD9" s="466"/>
      <c r="DE9" s="466"/>
      <c r="DF9" s="466"/>
      <c r="DG9" s="466"/>
      <c r="DH9" s="466"/>
      <c r="DI9" s="466"/>
      <c r="DJ9" s="466"/>
      <c r="DK9" s="466"/>
      <c r="DL9" s="466"/>
      <c r="DM9" s="466"/>
      <c r="DN9" s="466"/>
      <c r="DO9" s="466"/>
      <c r="DP9" s="466"/>
      <c r="DQ9" s="466"/>
      <c r="DR9" s="466"/>
      <c r="DS9" s="466"/>
      <c r="DT9" s="466"/>
      <c r="DU9" s="466"/>
      <c r="DV9" s="466"/>
      <c r="DW9" s="466"/>
      <c r="DX9" s="466"/>
      <c r="DY9" s="466"/>
      <c r="DZ9" s="466"/>
      <c r="EA9" s="466"/>
      <c r="EB9" s="466"/>
      <c r="EC9" s="466"/>
      <c r="ED9" s="466"/>
      <c r="EE9" s="466"/>
      <c r="EF9" s="466"/>
      <c r="EG9" s="466"/>
      <c r="EH9" s="466"/>
      <c r="EI9" s="466"/>
      <c r="EJ9" s="466"/>
      <c r="EK9" s="466"/>
      <c r="EL9" s="466"/>
      <c r="EM9" s="466"/>
      <c r="EN9" s="466"/>
      <c r="EO9" s="466"/>
      <c r="EP9" s="466"/>
      <c r="EQ9" s="466"/>
      <c r="ER9" s="466"/>
      <c r="ES9" s="466"/>
      <c r="ET9" s="466"/>
      <c r="EU9" s="466"/>
      <c r="EV9" s="466"/>
      <c r="EW9" s="466"/>
      <c r="EX9" s="466"/>
      <c r="EY9" s="466"/>
      <c r="EZ9" s="466"/>
      <c r="FA9" s="466"/>
      <c r="FB9" s="466"/>
      <c r="FC9" s="466"/>
      <c r="FD9" s="466"/>
      <c r="FE9" s="466"/>
      <c r="FF9" s="466"/>
      <c r="FG9" s="466"/>
      <c r="FH9" s="466"/>
      <c r="FI9" s="466"/>
      <c r="FJ9" s="466"/>
      <c r="FK9" s="466"/>
      <c r="FL9" s="466"/>
      <c r="FM9" s="466"/>
      <c r="FN9" s="466"/>
      <c r="FO9" s="466"/>
      <c r="FP9" s="466"/>
      <c r="FQ9" s="466"/>
      <c r="FR9" s="466"/>
      <c r="FS9" s="466"/>
      <c r="FT9" s="466"/>
      <c r="FU9" s="466"/>
      <c r="FV9" s="466"/>
      <c r="FW9" s="466"/>
      <c r="FX9" s="466"/>
      <c r="FY9" s="466"/>
      <c r="FZ9" s="466"/>
      <c r="GA9" s="466"/>
      <c r="GB9" s="466"/>
      <c r="GC9" s="466"/>
      <c r="GD9" s="466"/>
      <c r="GE9" s="466"/>
      <c r="GF9" s="466"/>
      <c r="GG9" s="466"/>
      <c r="GH9" s="466"/>
      <c r="GI9" s="466"/>
      <c r="GJ9" s="466"/>
      <c r="GK9" s="466"/>
      <c r="GL9" s="466"/>
      <c r="GM9" s="466"/>
      <c r="GN9" s="466"/>
      <c r="GO9" s="466"/>
      <c r="GP9" s="466"/>
      <c r="GQ9" s="466"/>
      <c r="GR9" s="466"/>
      <c r="GS9" s="466"/>
      <c r="GT9" s="466"/>
      <c r="GU9" s="466"/>
      <c r="GV9" s="466"/>
      <c r="GW9" s="466"/>
      <c r="GX9" s="466"/>
      <c r="GY9" s="466"/>
      <c r="GZ9" s="466"/>
      <c r="HA9" s="466"/>
      <c r="HB9" s="466"/>
      <c r="HC9" s="466"/>
      <c r="HD9" s="466"/>
      <c r="HE9" s="466"/>
      <c r="HF9" s="466"/>
      <c r="HG9" s="466"/>
      <c r="HH9" s="466"/>
      <c r="HI9" s="466"/>
      <c r="HJ9" s="466"/>
      <c r="HK9" s="466"/>
      <c r="HL9" s="466"/>
      <c r="HM9" s="466"/>
      <c r="HN9" s="466"/>
      <c r="HO9" s="466"/>
      <c r="HP9" s="466"/>
      <c r="HQ9" s="466"/>
      <c r="HR9" s="466"/>
      <c r="HS9" s="466"/>
      <c r="HT9" s="466"/>
      <c r="HU9" s="466"/>
      <c r="HV9" s="466"/>
      <c r="HW9" s="466"/>
      <c r="HX9" s="466"/>
      <c r="HY9" s="466"/>
      <c r="HZ9" s="466"/>
      <c r="IA9" s="466"/>
      <c r="IB9" s="466"/>
      <c r="IC9" s="466"/>
      <c r="ID9" s="466"/>
      <c r="IE9" s="466"/>
      <c r="IF9" s="466"/>
      <c r="IG9" s="466"/>
      <c r="IH9" s="466"/>
      <c r="II9" s="466"/>
      <c r="IJ9" s="466"/>
      <c r="IK9" s="466"/>
      <c r="IL9" s="466"/>
      <c r="IM9" s="466"/>
      <c r="IN9" s="466"/>
      <c r="IO9" s="466"/>
      <c r="IP9" s="466"/>
      <c r="IQ9" s="466"/>
      <c r="IR9" s="466"/>
      <c r="IS9" s="466"/>
      <c r="IT9" s="466"/>
      <c r="IU9" s="466"/>
      <c r="IV9" s="466"/>
    </row>
    <row r="10" s="455" customFormat="1" ht="26.25" customHeight="1" spans="1:256">
      <c r="A10" s="315" t="s">
        <v>115</v>
      </c>
      <c r="B10" s="315" t="s">
        <v>116</v>
      </c>
      <c r="C10" s="315" t="s">
        <v>116</v>
      </c>
      <c r="D10" s="339">
        <v>202001</v>
      </c>
      <c r="E10" s="364" t="s">
        <v>139</v>
      </c>
      <c r="F10" s="349">
        <f>G10+M10+W10+X10</f>
        <v>66.82</v>
      </c>
      <c r="G10" s="349">
        <f>H10+I10+J10+K10+L10</f>
        <v>43.48</v>
      </c>
      <c r="H10" s="349">
        <v>27.45</v>
      </c>
      <c r="I10" s="349">
        <v>16.03</v>
      </c>
      <c r="J10" s="349"/>
      <c r="K10" s="349"/>
      <c r="L10" s="370"/>
      <c r="M10" s="349">
        <f>N10+P10+Q10+S10+T10+U10+V10+O10</f>
        <v>17.14</v>
      </c>
      <c r="N10" s="349">
        <v>8.69</v>
      </c>
      <c r="O10" s="349">
        <v>3.48</v>
      </c>
      <c r="P10" s="349">
        <v>2.89</v>
      </c>
      <c r="Q10" s="349">
        <v>1.01</v>
      </c>
      <c r="R10" s="349"/>
      <c r="S10" s="349">
        <v>0.18</v>
      </c>
      <c r="T10" s="349">
        <v>0.27</v>
      </c>
      <c r="U10" s="349">
        <v>0.62</v>
      </c>
      <c r="V10" s="349"/>
      <c r="W10" s="349">
        <v>6.2</v>
      </c>
      <c r="X10" s="349"/>
      <c r="Y10" s="349"/>
      <c r="Z10" s="349"/>
      <c r="AA10" s="349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6"/>
      <c r="CM10" s="466"/>
      <c r="CN10" s="466"/>
      <c r="CO10" s="466"/>
      <c r="CP10" s="466"/>
      <c r="CQ10" s="466"/>
      <c r="CR10" s="466"/>
      <c r="CS10" s="466"/>
      <c r="CT10" s="466"/>
      <c r="CU10" s="466"/>
      <c r="CV10" s="466"/>
      <c r="CW10" s="466"/>
      <c r="CX10" s="466"/>
      <c r="CY10" s="466"/>
      <c r="CZ10" s="466"/>
      <c r="DA10" s="466"/>
      <c r="DB10" s="466"/>
      <c r="DC10" s="466"/>
      <c r="DD10" s="466"/>
      <c r="DE10" s="466"/>
      <c r="DF10" s="466"/>
      <c r="DG10" s="466"/>
      <c r="DH10" s="466"/>
      <c r="DI10" s="466"/>
      <c r="DJ10" s="466"/>
      <c r="DK10" s="466"/>
      <c r="DL10" s="466"/>
      <c r="DM10" s="466"/>
      <c r="DN10" s="466"/>
      <c r="DO10" s="466"/>
      <c r="DP10" s="466"/>
      <c r="DQ10" s="466"/>
      <c r="DR10" s="466"/>
      <c r="DS10" s="466"/>
      <c r="DT10" s="466"/>
      <c r="DU10" s="466"/>
      <c r="DV10" s="466"/>
      <c r="DW10" s="466"/>
      <c r="DX10" s="466"/>
      <c r="DY10" s="466"/>
      <c r="DZ10" s="466"/>
      <c r="EA10" s="466"/>
      <c r="EB10" s="466"/>
      <c r="EC10" s="466"/>
      <c r="ED10" s="466"/>
      <c r="EE10" s="466"/>
      <c r="EF10" s="466"/>
      <c r="EG10" s="466"/>
      <c r="EH10" s="466"/>
      <c r="EI10" s="466"/>
      <c r="EJ10" s="466"/>
      <c r="EK10" s="466"/>
      <c r="EL10" s="466"/>
      <c r="EM10" s="466"/>
      <c r="EN10" s="466"/>
      <c r="EO10" s="466"/>
      <c r="EP10" s="466"/>
      <c r="EQ10" s="466"/>
      <c r="ER10" s="466"/>
      <c r="ES10" s="466"/>
      <c r="ET10" s="466"/>
      <c r="EU10" s="466"/>
      <c r="EV10" s="466"/>
      <c r="EW10" s="466"/>
      <c r="EX10" s="466"/>
      <c r="EY10" s="466"/>
      <c r="EZ10" s="466"/>
      <c r="FA10" s="466"/>
      <c r="FB10" s="466"/>
      <c r="FC10" s="466"/>
      <c r="FD10" s="466"/>
      <c r="FE10" s="466"/>
      <c r="FF10" s="466"/>
      <c r="FG10" s="466"/>
      <c r="FH10" s="466"/>
      <c r="FI10" s="466"/>
      <c r="FJ10" s="466"/>
      <c r="FK10" s="466"/>
      <c r="FL10" s="466"/>
      <c r="FM10" s="466"/>
      <c r="FN10" s="466"/>
      <c r="FO10" s="466"/>
      <c r="FP10" s="466"/>
      <c r="FQ10" s="466"/>
      <c r="FR10" s="466"/>
      <c r="FS10" s="466"/>
      <c r="FT10" s="466"/>
      <c r="FU10" s="466"/>
      <c r="FV10" s="466"/>
      <c r="FW10" s="466"/>
      <c r="FX10" s="466"/>
      <c r="FY10" s="466"/>
      <c r="FZ10" s="466"/>
      <c r="GA10" s="466"/>
      <c r="GB10" s="466"/>
      <c r="GC10" s="466"/>
      <c r="GD10" s="466"/>
      <c r="GE10" s="466"/>
      <c r="GF10" s="466"/>
      <c r="GG10" s="466"/>
      <c r="GH10" s="466"/>
      <c r="GI10" s="466"/>
      <c r="GJ10" s="466"/>
      <c r="GK10" s="466"/>
      <c r="GL10" s="466"/>
      <c r="GM10" s="466"/>
      <c r="GN10" s="466"/>
      <c r="GO10" s="466"/>
      <c r="GP10" s="466"/>
      <c r="GQ10" s="466"/>
      <c r="GR10" s="466"/>
      <c r="GS10" s="466"/>
      <c r="GT10" s="466"/>
      <c r="GU10" s="466"/>
      <c r="GV10" s="466"/>
      <c r="GW10" s="466"/>
      <c r="GX10" s="466"/>
      <c r="GY10" s="466"/>
      <c r="GZ10" s="466"/>
      <c r="HA10" s="466"/>
      <c r="HB10" s="466"/>
      <c r="HC10" s="466"/>
      <c r="HD10" s="466"/>
      <c r="HE10" s="466"/>
      <c r="HF10" s="466"/>
      <c r="HG10" s="466"/>
      <c r="HH10" s="466"/>
      <c r="HI10" s="466"/>
      <c r="HJ10" s="466"/>
      <c r="HK10" s="466"/>
      <c r="HL10" s="466"/>
      <c r="HM10" s="466"/>
      <c r="HN10" s="466"/>
      <c r="HO10" s="466"/>
      <c r="HP10" s="466"/>
      <c r="HQ10" s="466"/>
      <c r="HR10" s="466"/>
      <c r="HS10" s="466"/>
      <c r="HT10" s="466"/>
      <c r="HU10" s="466"/>
      <c r="HV10" s="466"/>
      <c r="HW10" s="466"/>
      <c r="HX10" s="466"/>
      <c r="HY10" s="466"/>
      <c r="HZ10" s="466"/>
      <c r="IA10" s="466"/>
      <c r="IB10" s="466"/>
      <c r="IC10" s="466"/>
      <c r="ID10" s="466"/>
      <c r="IE10" s="466"/>
      <c r="IF10" s="466"/>
      <c r="IG10" s="466"/>
      <c r="IH10" s="466"/>
      <c r="II10" s="466"/>
      <c r="IJ10" s="466"/>
      <c r="IK10" s="466"/>
      <c r="IL10" s="466"/>
      <c r="IM10" s="466"/>
      <c r="IN10" s="466"/>
      <c r="IO10" s="466"/>
      <c r="IP10" s="466"/>
      <c r="IQ10" s="466"/>
      <c r="IR10" s="466"/>
      <c r="IS10" s="466"/>
      <c r="IT10" s="466"/>
      <c r="IU10" s="466"/>
      <c r="IV10" s="466"/>
    </row>
    <row r="11" ht="26.25" customHeight="1" spans="1:27">
      <c r="A11" s="177"/>
      <c r="B11" s="177"/>
      <c r="C11" s="177"/>
      <c r="D11" s="178" t="s">
        <v>95</v>
      </c>
      <c r="E11" s="161" t="s">
        <v>142</v>
      </c>
      <c r="F11" s="349">
        <f t="shared" ref="F11:F21" si="1">G11+M11+W11+X11</f>
        <v>18.93</v>
      </c>
      <c r="G11" s="349">
        <f t="shared" ref="G11:G21" si="2">H11+I11+J11+K11+L11</f>
        <v>12.3</v>
      </c>
      <c r="H11" s="349">
        <v>7.66</v>
      </c>
      <c r="I11" s="349"/>
      <c r="J11" s="349"/>
      <c r="K11" s="349"/>
      <c r="L11" s="370">
        <v>4.64</v>
      </c>
      <c r="M11" s="349">
        <f>N11+P11+Q11+S11+T11+U11+V11+O11+R11</f>
        <v>4.78</v>
      </c>
      <c r="N11" s="349">
        <v>2.46</v>
      </c>
      <c r="O11" s="349">
        <v>0.99</v>
      </c>
      <c r="P11" s="349">
        <v>0.87</v>
      </c>
      <c r="Q11" s="349"/>
      <c r="R11" s="349">
        <v>0.15</v>
      </c>
      <c r="S11" s="349">
        <v>0.05</v>
      </c>
      <c r="T11" s="349">
        <v>0.08</v>
      </c>
      <c r="U11" s="349">
        <v>0.18</v>
      </c>
      <c r="V11" s="349"/>
      <c r="W11" s="349">
        <v>1.85</v>
      </c>
      <c r="X11" s="349"/>
      <c r="Y11" s="349"/>
      <c r="Z11" s="349"/>
      <c r="AA11" s="349"/>
    </row>
    <row r="12" ht="26.25" customHeight="1" spans="1:27">
      <c r="A12" s="177" t="s">
        <v>115</v>
      </c>
      <c r="B12" s="177" t="s">
        <v>116</v>
      </c>
      <c r="C12" s="177" t="s">
        <v>117</v>
      </c>
      <c r="D12" s="178" t="s">
        <v>95</v>
      </c>
      <c r="E12" s="161" t="s">
        <v>140</v>
      </c>
      <c r="F12" s="349">
        <f t="shared" ref="F12" si="3">G12+M12+W12+X12</f>
        <v>18.93</v>
      </c>
      <c r="G12" s="349">
        <f t="shared" ref="G12" si="4">H12+I12+J12+K12+L12</f>
        <v>12.3</v>
      </c>
      <c r="H12" s="349">
        <v>7.66</v>
      </c>
      <c r="I12" s="349"/>
      <c r="J12" s="349"/>
      <c r="K12" s="349"/>
      <c r="L12" s="370">
        <v>4.64</v>
      </c>
      <c r="M12" s="349">
        <f>N12+P12+Q12+S12+T12+U12+V12+O12+R12</f>
        <v>4.78</v>
      </c>
      <c r="N12" s="349">
        <v>2.46</v>
      </c>
      <c r="O12" s="349">
        <v>0.99</v>
      </c>
      <c r="P12" s="349">
        <v>0.87</v>
      </c>
      <c r="Q12" s="349"/>
      <c r="R12" s="349">
        <v>0.15</v>
      </c>
      <c r="S12" s="349">
        <v>0.05</v>
      </c>
      <c r="T12" s="349">
        <v>0.08</v>
      </c>
      <c r="U12" s="349">
        <v>0.18</v>
      </c>
      <c r="V12" s="349"/>
      <c r="W12" s="349">
        <v>1.85</v>
      </c>
      <c r="X12" s="349"/>
      <c r="Y12" s="349"/>
      <c r="Z12" s="349"/>
      <c r="AA12" s="349"/>
    </row>
    <row r="13" ht="26.25" customHeight="1" spans="1:27">
      <c r="A13" s="177"/>
      <c r="B13" s="177"/>
      <c r="C13" s="177"/>
      <c r="D13" s="178" t="s">
        <v>97</v>
      </c>
      <c r="E13" s="161" t="s">
        <v>98</v>
      </c>
      <c r="F13" s="349">
        <f t="shared" si="1"/>
        <v>44.78</v>
      </c>
      <c r="G13" s="349">
        <f t="shared" si="2"/>
        <v>29.12</v>
      </c>
      <c r="H13" s="349">
        <v>17.3</v>
      </c>
      <c r="I13" s="349">
        <v>0</v>
      </c>
      <c r="J13" s="349"/>
      <c r="K13" s="349"/>
      <c r="L13" s="370">
        <f>11.79+0.03</f>
        <v>11.82</v>
      </c>
      <c r="M13" s="349">
        <f t="shared" ref="M13:M21" si="5">N13+P13+Q13+S13+T13+U13+V13+O13+R13</f>
        <v>11.29</v>
      </c>
      <c r="N13" s="349">
        <v>5.83</v>
      </c>
      <c r="O13" s="349">
        <v>2.33</v>
      </c>
      <c r="P13" s="349">
        <v>2.04</v>
      </c>
      <c r="Q13" s="349"/>
      <c r="R13" s="349">
        <v>0.35</v>
      </c>
      <c r="S13" s="349">
        <v>0.12</v>
      </c>
      <c r="T13" s="349">
        <v>0.18</v>
      </c>
      <c r="U13" s="349">
        <v>0.44</v>
      </c>
      <c r="V13" s="349"/>
      <c r="W13" s="349">
        <v>4.37</v>
      </c>
      <c r="X13" s="349"/>
      <c r="Y13" s="349"/>
      <c r="Z13" s="349"/>
      <c r="AA13" s="349"/>
    </row>
    <row r="14" ht="26.25" customHeight="1" spans="1:27">
      <c r="A14" s="177" t="s">
        <v>115</v>
      </c>
      <c r="B14" s="177" t="s">
        <v>117</v>
      </c>
      <c r="C14" s="177" t="s">
        <v>116</v>
      </c>
      <c r="D14" s="178" t="s">
        <v>97</v>
      </c>
      <c r="E14" s="161" t="s">
        <v>144</v>
      </c>
      <c r="F14" s="349">
        <f t="shared" ref="F14" si="6">G14+M14+W14+X14</f>
        <v>44.78</v>
      </c>
      <c r="G14" s="349">
        <f t="shared" ref="G14" si="7">H14+I14+J14+K14+L14</f>
        <v>29.12</v>
      </c>
      <c r="H14" s="349">
        <v>17.3</v>
      </c>
      <c r="I14" s="349">
        <v>0</v>
      </c>
      <c r="J14" s="349"/>
      <c r="K14" s="349"/>
      <c r="L14" s="370">
        <f>11.79+0.03</f>
        <v>11.82</v>
      </c>
      <c r="M14" s="349">
        <f t="shared" ref="M14" si="8">N14+P14+Q14+S14+T14+U14+V14+O14+R14</f>
        <v>11.29</v>
      </c>
      <c r="N14" s="349">
        <v>5.83</v>
      </c>
      <c r="O14" s="349">
        <v>2.33</v>
      </c>
      <c r="P14" s="349">
        <v>2.04</v>
      </c>
      <c r="Q14" s="349"/>
      <c r="R14" s="349">
        <v>0.35</v>
      </c>
      <c r="S14" s="349">
        <v>0.12</v>
      </c>
      <c r="T14" s="349">
        <v>0.18</v>
      </c>
      <c r="U14" s="349">
        <v>0.44</v>
      </c>
      <c r="V14" s="349"/>
      <c r="W14" s="349">
        <v>4.37</v>
      </c>
      <c r="X14" s="349"/>
      <c r="Y14" s="349"/>
      <c r="Z14" s="349"/>
      <c r="AA14" s="349"/>
    </row>
    <row r="15" ht="26.25" customHeight="1" spans="1:27">
      <c r="A15" s="177"/>
      <c r="B15" s="177"/>
      <c r="C15" s="177"/>
      <c r="D15" s="178" t="s">
        <v>99</v>
      </c>
      <c r="E15" s="161" t="s">
        <v>100</v>
      </c>
      <c r="F15" s="349">
        <f t="shared" si="1"/>
        <v>23.98</v>
      </c>
      <c r="G15" s="349">
        <f t="shared" si="2"/>
        <v>15.61</v>
      </c>
      <c r="H15" s="349">
        <f>8.58+0.71</f>
        <v>9.29</v>
      </c>
      <c r="I15" s="349">
        <v>6.32</v>
      </c>
      <c r="J15" s="349"/>
      <c r="K15" s="349"/>
      <c r="L15" s="370"/>
      <c r="M15" s="349">
        <f t="shared" si="5"/>
        <v>6.13</v>
      </c>
      <c r="N15" s="349">
        <v>3.13</v>
      </c>
      <c r="O15" s="349">
        <v>1.25</v>
      </c>
      <c r="P15" s="349">
        <v>1.04</v>
      </c>
      <c r="Q15" s="349">
        <v>0.34</v>
      </c>
      <c r="R15" s="349"/>
      <c r="S15" s="349">
        <v>0.06</v>
      </c>
      <c r="T15" s="349">
        <v>0.09</v>
      </c>
      <c r="U15" s="349">
        <v>0.22</v>
      </c>
      <c r="V15" s="349"/>
      <c r="W15" s="349">
        <v>2.24</v>
      </c>
      <c r="X15" s="349"/>
      <c r="Y15" s="349"/>
      <c r="Z15" s="349"/>
      <c r="AA15" s="349"/>
    </row>
    <row r="16" ht="26.25" customHeight="1" spans="1:27">
      <c r="A16" s="177" t="s">
        <v>115</v>
      </c>
      <c r="B16" s="177" t="s">
        <v>117</v>
      </c>
      <c r="C16" s="177" t="s">
        <v>116</v>
      </c>
      <c r="D16" s="178" t="s">
        <v>99</v>
      </c>
      <c r="E16" s="161" t="s">
        <v>144</v>
      </c>
      <c r="F16" s="349">
        <f t="shared" ref="F16" si="9">G16+M16+W16+X16</f>
        <v>23.98</v>
      </c>
      <c r="G16" s="349">
        <f t="shared" ref="G16" si="10">H16+I16+J16+K16+L16</f>
        <v>15.61</v>
      </c>
      <c r="H16" s="349">
        <f>8.58+0.71</f>
        <v>9.29</v>
      </c>
      <c r="I16" s="349">
        <v>6.32</v>
      </c>
      <c r="J16" s="349"/>
      <c r="K16" s="349"/>
      <c r="L16" s="370"/>
      <c r="M16" s="349">
        <f t="shared" ref="M16" si="11">N16+P16+Q16+S16+T16+U16+V16+O16+R16</f>
        <v>6.13</v>
      </c>
      <c r="N16" s="349">
        <v>3.13</v>
      </c>
      <c r="O16" s="349">
        <v>1.25</v>
      </c>
      <c r="P16" s="349">
        <v>1.04</v>
      </c>
      <c r="Q16" s="349">
        <v>0.34</v>
      </c>
      <c r="R16" s="349"/>
      <c r="S16" s="349">
        <v>0.06</v>
      </c>
      <c r="T16" s="349">
        <v>0.09</v>
      </c>
      <c r="U16" s="349">
        <v>0.22</v>
      </c>
      <c r="V16" s="349"/>
      <c r="W16" s="349">
        <v>2.24</v>
      </c>
      <c r="X16" s="349"/>
      <c r="Y16" s="349"/>
      <c r="Z16" s="349"/>
      <c r="AA16" s="349"/>
    </row>
    <row r="17" ht="26.25" customHeight="1" spans="1:27">
      <c r="A17" s="177"/>
      <c r="B17" s="177"/>
      <c r="C17" s="177"/>
      <c r="D17" s="178" t="s">
        <v>101</v>
      </c>
      <c r="E17" s="161" t="s">
        <v>102</v>
      </c>
      <c r="F17" s="349">
        <f t="shared" si="1"/>
        <v>44.36</v>
      </c>
      <c r="G17" s="349">
        <f t="shared" si="2"/>
        <v>28.86</v>
      </c>
      <c r="H17" s="349">
        <v>16.77</v>
      </c>
      <c r="I17" s="349"/>
      <c r="J17" s="349"/>
      <c r="K17" s="349"/>
      <c r="L17" s="370">
        <v>12.09</v>
      </c>
      <c r="M17" s="349">
        <f t="shared" si="5"/>
        <v>11.17</v>
      </c>
      <c r="N17" s="349">
        <v>5.77</v>
      </c>
      <c r="O17" s="349">
        <v>2.31</v>
      </c>
      <c r="P17" s="349">
        <v>2.02</v>
      </c>
      <c r="Q17" s="349"/>
      <c r="R17" s="349">
        <v>0.34</v>
      </c>
      <c r="S17" s="349">
        <v>0.12</v>
      </c>
      <c r="T17" s="349">
        <v>0.18</v>
      </c>
      <c r="U17" s="349">
        <v>0.43</v>
      </c>
      <c r="V17" s="349"/>
      <c r="W17" s="349">
        <v>4.33</v>
      </c>
      <c r="X17" s="349"/>
      <c r="Y17" s="349"/>
      <c r="Z17" s="349"/>
      <c r="AA17" s="349"/>
    </row>
    <row r="18" ht="26.25" customHeight="1" spans="1:27">
      <c r="A18" s="177" t="s">
        <v>115</v>
      </c>
      <c r="B18" s="177" t="s">
        <v>118</v>
      </c>
      <c r="C18" s="177" t="s">
        <v>119</v>
      </c>
      <c r="D18" s="178" t="s">
        <v>101</v>
      </c>
      <c r="E18" s="161" t="s">
        <v>145</v>
      </c>
      <c r="F18" s="349">
        <f t="shared" ref="F18" si="12">G18+M18+W18+X18</f>
        <v>44.36</v>
      </c>
      <c r="G18" s="349">
        <f t="shared" ref="G18" si="13">H18+I18+J18+K18+L18</f>
        <v>28.86</v>
      </c>
      <c r="H18" s="349">
        <v>16.77</v>
      </c>
      <c r="I18" s="349"/>
      <c r="J18" s="349"/>
      <c r="K18" s="349"/>
      <c r="L18" s="370">
        <v>12.09</v>
      </c>
      <c r="M18" s="349">
        <f t="shared" ref="M18" si="14">N18+P18+Q18+S18+T18+U18+V18+O18+R18</f>
        <v>11.17</v>
      </c>
      <c r="N18" s="349">
        <v>5.77</v>
      </c>
      <c r="O18" s="349">
        <v>2.31</v>
      </c>
      <c r="P18" s="349">
        <v>2.02</v>
      </c>
      <c r="Q18" s="349"/>
      <c r="R18" s="349">
        <v>0.34</v>
      </c>
      <c r="S18" s="349">
        <v>0.12</v>
      </c>
      <c r="T18" s="349">
        <v>0.18</v>
      </c>
      <c r="U18" s="349">
        <v>0.43</v>
      </c>
      <c r="V18" s="349"/>
      <c r="W18" s="349">
        <v>4.33</v>
      </c>
      <c r="X18" s="349"/>
      <c r="Y18" s="349"/>
      <c r="Z18" s="349"/>
      <c r="AA18" s="349"/>
    </row>
    <row r="19" ht="26.25" customHeight="1" spans="1:27">
      <c r="A19" s="177"/>
      <c r="B19" s="177"/>
      <c r="C19" s="177"/>
      <c r="D19" s="178" t="s">
        <v>103</v>
      </c>
      <c r="E19" s="161" t="s">
        <v>104</v>
      </c>
      <c r="F19" s="349">
        <f t="shared" si="1"/>
        <v>53.12</v>
      </c>
      <c r="G19" s="349">
        <f t="shared" si="2"/>
        <v>34.57</v>
      </c>
      <c r="H19" s="349">
        <v>20.17</v>
      </c>
      <c r="I19" s="349"/>
      <c r="J19" s="349"/>
      <c r="K19" s="349"/>
      <c r="L19" s="370">
        <v>14.4</v>
      </c>
      <c r="M19" s="349">
        <f t="shared" si="5"/>
        <v>13.37</v>
      </c>
      <c r="N19" s="349">
        <v>6.91</v>
      </c>
      <c r="O19" s="349">
        <v>2.77</v>
      </c>
      <c r="P19" s="349">
        <v>2.42</v>
      </c>
      <c r="Q19" s="349"/>
      <c r="R19" s="349">
        <v>0.4</v>
      </c>
      <c r="S19" s="349">
        <v>0.14</v>
      </c>
      <c r="T19" s="349">
        <v>0.21</v>
      </c>
      <c r="U19" s="349">
        <v>0.52</v>
      </c>
      <c r="V19" s="349"/>
      <c r="W19" s="349">
        <v>5.18</v>
      </c>
      <c r="X19" s="349"/>
      <c r="Y19" s="349"/>
      <c r="Z19" s="349"/>
      <c r="AA19" s="349"/>
    </row>
    <row r="20" ht="26.25" customHeight="1" spans="1:27">
      <c r="A20" s="177" t="s">
        <v>115</v>
      </c>
      <c r="B20" s="177" t="s">
        <v>118</v>
      </c>
      <c r="C20" s="177" t="s">
        <v>119</v>
      </c>
      <c r="D20" s="178" t="s">
        <v>103</v>
      </c>
      <c r="E20" s="161" t="s">
        <v>145</v>
      </c>
      <c r="F20" s="349">
        <f t="shared" ref="F20" si="15">G20+M20+W20+X20</f>
        <v>53.12</v>
      </c>
      <c r="G20" s="349">
        <f t="shared" ref="G20" si="16">H20+I20+J20+K20+L20</f>
        <v>34.57</v>
      </c>
      <c r="H20" s="349">
        <v>20.17</v>
      </c>
      <c r="I20" s="349"/>
      <c r="J20" s="349"/>
      <c r="K20" s="349"/>
      <c r="L20" s="370">
        <v>14.4</v>
      </c>
      <c r="M20" s="349">
        <f t="shared" ref="M20" si="17">N20+P20+Q20+S20+T20+U20+V20+O20+R20</f>
        <v>13.37</v>
      </c>
      <c r="N20" s="349">
        <v>6.91</v>
      </c>
      <c r="O20" s="349">
        <v>2.77</v>
      </c>
      <c r="P20" s="349">
        <v>2.42</v>
      </c>
      <c r="Q20" s="349"/>
      <c r="R20" s="349">
        <v>0.4</v>
      </c>
      <c r="S20" s="349">
        <v>0.14</v>
      </c>
      <c r="T20" s="349">
        <v>0.21</v>
      </c>
      <c r="U20" s="349">
        <v>0.52</v>
      </c>
      <c r="V20" s="349"/>
      <c r="W20" s="349">
        <v>5.18</v>
      </c>
      <c r="X20" s="349"/>
      <c r="Y20" s="349"/>
      <c r="Z20" s="349"/>
      <c r="AA20" s="349"/>
    </row>
    <row r="21" ht="26.25" customHeight="1" spans="1:27">
      <c r="A21" s="177"/>
      <c r="B21" s="177"/>
      <c r="C21" s="177"/>
      <c r="D21" s="178" t="s">
        <v>105</v>
      </c>
      <c r="E21" s="161" t="s">
        <v>106</v>
      </c>
      <c r="F21" s="349">
        <f t="shared" si="1"/>
        <v>27.47</v>
      </c>
      <c r="G21" s="349">
        <f t="shared" si="2"/>
        <v>17.87</v>
      </c>
      <c r="H21" s="349">
        <v>10.54</v>
      </c>
      <c r="I21" s="349"/>
      <c r="J21" s="349"/>
      <c r="K21" s="349"/>
      <c r="L21" s="370">
        <v>7.33</v>
      </c>
      <c r="M21" s="349">
        <f t="shared" si="5"/>
        <v>6.92</v>
      </c>
      <c r="N21" s="349">
        <v>3.58</v>
      </c>
      <c r="O21" s="349">
        <v>1.43</v>
      </c>
      <c r="P21" s="349">
        <v>1.25</v>
      </c>
      <c r="Q21" s="349"/>
      <c r="R21" s="349">
        <v>0.21</v>
      </c>
      <c r="S21" s="349">
        <v>0.07</v>
      </c>
      <c r="T21" s="349">
        <v>0.11</v>
      </c>
      <c r="U21" s="349">
        <v>0.27</v>
      </c>
      <c r="V21" s="349"/>
      <c r="W21" s="349">
        <v>2.68</v>
      </c>
      <c r="X21" s="349"/>
      <c r="Y21" s="349"/>
      <c r="Z21" s="349"/>
      <c r="AA21" s="349"/>
    </row>
    <row r="22" ht="26.25" customHeight="1" spans="1:27">
      <c r="A22" s="177" t="s">
        <v>115</v>
      </c>
      <c r="B22" s="177" t="s">
        <v>118</v>
      </c>
      <c r="C22" s="177" t="s">
        <v>119</v>
      </c>
      <c r="D22" s="178" t="s">
        <v>105</v>
      </c>
      <c r="E22" s="161" t="s">
        <v>145</v>
      </c>
      <c r="F22" s="349">
        <f t="shared" ref="F22" si="18">G22+M22+W22+X22</f>
        <v>27.47</v>
      </c>
      <c r="G22" s="349">
        <f t="shared" ref="G22" si="19">H22+I22+J22+K22+L22</f>
        <v>17.87</v>
      </c>
      <c r="H22" s="349">
        <v>10.54</v>
      </c>
      <c r="I22" s="349"/>
      <c r="J22" s="349"/>
      <c r="K22" s="349"/>
      <c r="L22" s="370">
        <v>7.33</v>
      </c>
      <c r="M22" s="349">
        <f t="shared" ref="M22" si="20">N22+P22+Q22+S22+T22+U22+V22+O22+R22</f>
        <v>6.92</v>
      </c>
      <c r="N22" s="349">
        <v>3.58</v>
      </c>
      <c r="O22" s="349">
        <v>1.43</v>
      </c>
      <c r="P22" s="349">
        <v>1.25</v>
      </c>
      <c r="Q22" s="349"/>
      <c r="R22" s="349">
        <v>0.21</v>
      </c>
      <c r="S22" s="349">
        <v>0.07</v>
      </c>
      <c r="T22" s="349">
        <v>0.11</v>
      </c>
      <c r="U22" s="349">
        <v>0.27</v>
      </c>
      <c r="V22" s="349"/>
      <c r="W22" s="349">
        <v>2.68</v>
      </c>
      <c r="X22" s="349"/>
      <c r="Y22" s="349"/>
      <c r="Z22" s="349"/>
      <c r="AA22" s="349"/>
    </row>
    <row r="23" customHeight="1" spans="12:12">
      <c r="L23" s="456"/>
    </row>
  </sheetData>
  <sheetProtection formatCells="0" formatColumns="0" formatRows="0"/>
  <mergeCells count="33">
    <mergeCell ref="A2:AA2"/>
    <mergeCell ref="Z3:AA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D8" sqref="D8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s="453" t="s">
        <v>184</v>
      </c>
    </row>
    <row r="2" ht="33" customHeight="1" spans="1:14">
      <c r="A2" s="348" t="s">
        <v>185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customHeight="1" spans="13:14">
      <c r="M3" s="454" t="s">
        <v>77</v>
      </c>
      <c r="N3" s="454"/>
    </row>
    <row r="4" ht="22.5" customHeight="1" spans="1:14">
      <c r="A4" s="301" t="s">
        <v>109</v>
      </c>
      <c r="B4" s="301"/>
      <c r="C4" s="301"/>
      <c r="D4" s="153" t="s">
        <v>148</v>
      </c>
      <c r="E4" s="153" t="s">
        <v>79</v>
      </c>
      <c r="F4" s="153" t="s">
        <v>80</v>
      </c>
      <c r="G4" s="153" t="s">
        <v>150</v>
      </c>
      <c r="H4" s="153"/>
      <c r="I4" s="153"/>
      <c r="J4" s="153"/>
      <c r="K4" s="153"/>
      <c r="L4" s="153" t="s">
        <v>154</v>
      </c>
      <c r="M4" s="153"/>
      <c r="N4" s="153"/>
    </row>
    <row r="5" ht="17.25" customHeight="1" spans="1:14">
      <c r="A5" s="153" t="s">
        <v>112</v>
      </c>
      <c r="B5" s="157" t="s">
        <v>113</v>
      </c>
      <c r="C5" s="153" t="s">
        <v>114</v>
      </c>
      <c r="D5" s="153"/>
      <c r="E5" s="153"/>
      <c r="F5" s="153"/>
      <c r="G5" s="153" t="s">
        <v>186</v>
      </c>
      <c r="H5" s="153" t="s">
        <v>187</v>
      </c>
      <c r="I5" s="153" t="s">
        <v>165</v>
      </c>
      <c r="J5" s="153" t="s">
        <v>166</v>
      </c>
      <c r="K5" s="153" t="s">
        <v>167</v>
      </c>
      <c r="L5" s="153" t="s">
        <v>186</v>
      </c>
      <c r="M5" s="153" t="s">
        <v>129</v>
      </c>
      <c r="N5" s="153" t="s">
        <v>188</v>
      </c>
    </row>
    <row r="6" ht="20.25" customHeight="1" spans="1:14">
      <c r="A6" s="153"/>
      <c r="B6" s="157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="106" customFormat="1" ht="29.25" customHeight="1" spans="1:14">
      <c r="A7" s="315" t="s">
        <v>115</v>
      </c>
      <c r="B7" s="315" t="s">
        <v>116</v>
      </c>
      <c r="C7" s="315" t="s">
        <v>116</v>
      </c>
      <c r="D7" s="339">
        <v>202001</v>
      </c>
      <c r="E7" s="339" t="s">
        <v>94</v>
      </c>
      <c r="F7" s="160">
        <f>G7+L7</f>
        <v>66.82</v>
      </c>
      <c r="G7" s="160">
        <f>H7+I7+J7</f>
        <v>66.82</v>
      </c>
      <c r="H7" s="349">
        <v>43.48</v>
      </c>
      <c r="I7" s="160">
        <v>17.14</v>
      </c>
      <c r="J7" s="349">
        <v>6.2</v>
      </c>
      <c r="K7" s="160"/>
      <c r="L7" s="160"/>
      <c r="M7" s="160"/>
      <c r="N7" s="160"/>
    </row>
    <row r="8" ht="29.25" customHeight="1" spans="1:14">
      <c r="A8" s="177" t="s">
        <v>115</v>
      </c>
      <c r="B8" s="177" t="s">
        <v>116</v>
      </c>
      <c r="C8" s="177" t="s">
        <v>117</v>
      </c>
      <c r="D8" s="178" t="s">
        <v>95</v>
      </c>
      <c r="E8" s="161" t="s">
        <v>142</v>
      </c>
      <c r="F8" s="160">
        <f t="shared" ref="F8:F13" si="0">G8+L8</f>
        <v>18.93</v>
      </c>
      <c r="G8" s="160">
        <f t="shared" ref="G8:G13" si="1">H8+I8+J8</f>
        <v>0</v>
      </c>
      <c r="H8" s="349"/>
      <c r="I8" s="160"/>
      <c r="J8" s="349"/>
      <c r="K8" s="160"/>
      <c r="L8" s="160">
        <f>M8</f>
        <v>18.93</v>
      </c>
      <c r="M8" s="160">
        <v>18.93</v>
      </c>
      <c r="N8" s="160"/>
    </row>
    <row r="9" ht="29.25" customHeight="1" spans="1:14">
      <c r="A9" s="177" t="s">
        <v>115</v>
      </c>
      <c r="B9" s="177" t="s">
        <v>117</v>
      </c>
      <c r="C9" s="177" t="s">
        <v>116</v>
      </c>
      <c r="D9" s="178" t="s">
        <v>97</v>
      </c>
      <c r="E9" s="161" t="s">
        <v>143</v>
      </c>
      <c r="F9" s="160">
        <f t="shared" si="0"/>
        <v>44.78</v>
      </c>
      <c r="G9" s="160">
        <f t="shared" si="1"/>
        <v>0</v>
      </c>
      <c r="H9" s="349"/>
      <c r="I9" s="160"/>
      <c r="J9" s="349"/>
      <c r="K9" s="160"/>
      <c r="L9" s="160">
        <f>M9</f>
        <v>44.78</v>
      </c>
      <c r="M9" s="160">
        <v>44.78</v>
      </c>
      <c r="N9" s="160"/>
    </row>
    <row r="10" ht="29.25" customHeight="1" spans="1:14">
      <c r="A10" s="177" t="s">
        <v>115</v>
      </c>
      <c r="B10" s="177" t="s">
        <v>116</v>
      </c>
      <c r="C10" s="177" t="s">
        <v>117</v>
      </c>
      <c r="D10" s="178" t="s">
        <v>99</v>
      </c>
      <c r="E10" s="161" t="s">
        <v>100</v>
      </c>
      <c r="F10" s="160">
        <f t="shared" si="0"/>
        <v>23.98</v>
      </c>
      <c r="G10" s="160">
        <f t="shared" si="1"/>
        <v>23.98</v>
      </c>
      <c r="H10" s="349">
        <v>15.61</v>
      </c>
      <c r="I10" s="160">
        <v>6.13</v>
      </c>
      <c r="J10" s="349">
        <v>2.24</v>
      </c>
      <c r="K10" s="160"/>
      <c r="L10" s="160"/>
      <c r="M10" s="160"/>
      <c r="N10" s="160"/>
    </row>
    <row r="11" ht="29.25" customHeight="1" spans="1:14">
      <c r="A11" s="177" t="s">
        <v>115</v>
      </c>
      <c r="B11" s="177" t="s">
        <v>118</v>
      </c>
      <c r="C11" s="177" t="s">
        <v>119</v>
      </c>
      <c r="D11" s="178" t="s">
        <v>101</v>
      </c>
      <c r="E11" s="161" t="s">
        <v>102</v>
      </c>
      <c r="F11" s="160">
        <f>L11</f>
        <v>44.36</v>
      </c>
      <c r="G11" s="160">
        <f t="shared" si="1"/>
        <v>0</v>
      </c>
      <c r="H11" s="349"/>
      <c r="I11" s="160"/>
      <c r="J11" s="349"/>
      <c r="K11" s="160"/>
      <c r="L11" s="160">
        <f>M11</f>
        <v>44.36</v>
      </c>
      <c r="M11" s="160">
        <v>44.36</v>
      </c>
      <c r="N11" s="160"/>
    </row>
    <row r="12" ht="29.25" customHeight="1" spans="1:14">
      <c r="A12" s="177" t="s">
        <v>115</v>
      </c>
      <c r="B12" s="177" t="s">
        <v>118</v>
      </c>
      <c r="C12" s="177" t="s">
        <v>119</v>
      </c>
      <c r="D12" s="178" t="s">
        <v>103</v>
      </c>
      <c r="E12" s="161" t="s">
        <v>104</v>
      </c>
      <c r="F12" s="160">
        <f t="shared" si="0"/>
        <v>53.12</v>
      </c>
      <c r="G12" s="160">
        <f t="shared" si="1"/>
        <v>0</v>
      </c>
      <c r="H12" s="349"/>
      <c r="I12" s="160"/>
      <c r="J12" s="349"/>
      <c r="K12" s="160"/>
      <c r="L12" s="160">
        <f t="shared" ref="L12:L13" si="2">M12</f>
        <v>53.12</v>
      </c>
      <c r="M12" s="160">
        <v>53.12</v>
      </c>
      <c r="N12" s="160"/>
    </row>
    <row r="13" ht="29.25" customHeight="1" spans="1:14">
      <c r="A13" s="177" t="s">
        <v>115</v>
      </c>
      <c r="B13" s="177" t="s">
        <v>118</v>
      </c>
      <c r="C13" s="177" t="s">
        <v>119</v>
      </c>
      <c r="D13" s="178" t="s">
        <v>105</v>
      </c>
      <c r="E13" s="161" t="s">
        <v>106</v>
      </c>
      <c r="F13" s="160">
        <f t="shared" si="0"/>
        <v>27.47</v>
      </c>
      <c r="G13" s="160">
        <f t="shared" si="1"/>
        <v>0</v>
      </c>
      <c r="H13" s="349"/>
      <c r="I13" s="160"/>
      <c r="J13" s="349"/>
      <c r="K13" s="160"/>
      <c r="L13" s="160">
        <f t="shared" si="2"/>
        <v>27.47</v>
      </c>
      <c r="M13" s="160">
        <v>27.47</v>
      </c>
      <c r="N13" s="160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2"/>
  <sheetViews>
    <sheetView showGridLines="0" showZeros="0" topLeftCell="A4" workbookViewId="0">
      <selection activeCell="A18" sqref="A18:E18"/>
    </sheetView>
  </sheetViews>
  <sheetFormatPr defaultColWidth="6.75" defaultRowHeight="23.1" customHeight="1"/>
  <cols>
    <col min="1" max="3" width="3.625" style="439" customWidth="1"/>
    <col min="4" max="4" width="10" style="439" customWidth="1"/>
    <col min="5" max="5" width="17.375" style="439" customWidth="1"/>
    <col min="6" max="6" width="8.125" style="439" customWidth="1"/>
    <col min="7" max="22" width="6.5" style="439" customWidth="1"/>
    <col min="23" max="26" width="6.875" style="439" customWidth="1"/>
    <col min="27" max="27" width="6.5" style="439" customWidth="1"/>
    <col min="28" max="16384" width="6.75" style="439"/>
  </cols>
  <sheetData>
    <row r="1" customHeight="1" spans="2:27"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U1" s="448"/>
      <c r="W1" s="448"/>
      <c r="X1" s="448"/>
      <c r="Y1" s="448"/>
      <c r="Z1" s="450" t="s">
        <v>189</v>
      </c>
      <c r="AA1" s="450"/>
    </row>
    <row r="2" customHeight="1" spans="1:27">
      <c r="A2" s="441" t="s">
        <v>190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</row>
    <row r="3" customHeight="1" spans="1:27">
      <c r="A3" s="442"/>
      <c r="B3" s="442"/>
      <c r="C3" s="442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W3" s="449"/>
      <c r="X3" s="449"/>
      <c r="Y3" s="449"/>
      <c r="Z3" s="451" t="s">
        <v>2</v>
      </c>
      <c r="AA3" s="451"/>
    </row>
    <row r="4" customHeight="1" spans="1:27">
      <c r="A4" s="313" t="s">
        <v>109</v>
      </c>
      <c r="B4" s="313"/>
      <c r="C4" s="313"/>
      <c r="D4" s="444" t="s">
        <v>78</v>
      </c>
      <c r="E4" s="444" t="s">
        <v>110</v>
      </c>
      <c r="F4" s="444" t="s">
        <v>191</v>
      </c>
      <c r="G4" s="444" t="s">
        <v>192</v>
      </c>
      <c r="H4" s="444" t="s">
        <v>193</v>
      </c>
      <c r="I4" s="444" t="s">
        <v>194</v>
      </c>
      <c r="J4" s="444" t="s">
        <v>195</v>
      </c>
      <c r="K4" s="444" t="s">
        <v>196</v>
      </c>
      <c r="L4" s="444" t="s">
        <v>197</v>
      </c>
      <c r="M4" s="444" t="s">
        <v>198</v>
      </c>
      <c r="N4" s="444" t="s">
        <v>199</v>
      </c>
      <c r="O4" s="444" t="s">
        <v>200</v>
      </c>
      <c r="P4" s="445" t="s">
        <v>201</v>
      </c>
      <c r="Q4" s="444" t="s">
        <v>202</v>
      </c>
      <c r="R4" s="444" t="s">
        <v>203</v>
      </c>
      <c r="S4" s="444" t="s">
        <v>204</v>
      </c>
      <c r="T4" s="444" t="s">
        <v>205</v>
      </c>
      <c r="U4" s="444" t="s">
        <v>206</v>
      </c>
      <c r="V4" s="444" t="s">
        <v>207</v>
      </c>
      <c r="W4" s="444" t="s">
        <v>208</v>
      </c>
      <c r="X4" s="444" t="s">
        <v>209</v>
      </c>
      <c r="Y4" s="444" t="s">
        <v>210</v>
      </c>
      <c r="Z4" s="444" t="s">
        <v>211</v>
      </c>
      <c r="AA4" s="452" t="s">
        <v>212</v>
      </c>
    </row>
    <row r="5" ht="13.5" customHeight="1" spans="1:27">
      <c r="A5" s="444" t="s">
        <v>112</v>
      </c>
      <c r="B5" s="444" t="s">
        <v>113</v>
      </c>
      <c r="C5" s="444" t="s">
        <v>114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6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52"/>
    </row>
    <row r="6" ht="13.5" customHeight="1" spans="1:27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7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52"/>
    </row>
    <row r="7" customHeight="1" spans="1:27">
      <c r="A7" s="313" t="s">
        <v>92</v>
      </c>
      <c r="B7" s="313" t="s">
        <v>92</v>
      </c>
      <c r="C7" s="313" t="s">
        <v>92</v>
      </c>
      <c r="D7" s="313" t="s">
        <v>92</v>
      </c>
      <c r="E7" s="313" t="s">
        <v>92</v>
      </c>
      <c r="F7" s="313">
        <v>1</v>
      </c>
      <c r="G7" s="313">
        <v>2</v>
      </c>
      <c r="H7" s="313">
        <v>3</v>
      </c>
      <c r="I7" s="313">
        <v>4</v>
      </c>
      <c r="J7" s="313">
        <v>5</v>
      </c>
      <c r="K7" s="313">
        <v>6</v>
      </c>
      <c r="L7" s="313">
        <v>7</v>
      </c>
      <c r="M7" s="313">
        <v>8</v>
      </c>
      <c r="N7" s="313">
        <v>9</v>
      </c>
      <c r="O7" s="313">
        <v>10</v>
      </c>
      <c r="P7" s="313">
        <v>11</v>
      </c>
      <c r="Q7" s="313">
        <v>12</v>
      </c>
      <c r="R7" s="313">
        <v>13</v>
      </c>
      <c r="S7" s="313">
        <v>14</v>
      </c>
      <c r="T7" s="313">
        <v>15</v>
      </c>
      <c r="U7" s="313">
        <v>16</v>
      </c>
      <c r="V7" s="313">
        <v>17</v>
      </c>
      <c r="W7" s="313">
        <v>18</v>
      </c>
      <c r="X7" s="313">
        <v>19</v>
      </c>
      <c r="Y7" s="313">
        <v>20</v>
      </c>
      <c r="Z7" s="313">
        <v>21</v>
      </c>
      <c r="AA7" s="313">
        <v>22</v>
      </c>
    </row>
    <row r="8" ht="26.25" customHeight="1" spans="1:27">
      <c r="A8" s="313"/>
      <c r="B8" s="313"/>
      <c r="C8" s="313"/>
      <c r="D8" s="313"/>
      <c r="E8" s="313" t="s">
        <v>80</v>
      </c>
      <c r="F8" s="338">
        <f>F9+F11+F13+F15+F17+F19+F21</f>
        <v>27.18</v>
      </c>
      <c r="G8" s="338">
        <f t="shared" ref="G8:AA8" si="0">G9+G11+G13+G15+G17+G19+G21</f>
        <v>5.22</v>
      </c>
      <c r="H8" s="338">
        <f t="shared" si="0"/>
        <v>3.58</v>
      </c>
      <c r="I8" s="338">
        <f t="shared" si="0"/>
        <v>0.7</v>
      </c>
      <c r="J8" s="338">
        <f t="shared" si="0"/>
        <v>1.6</v>
      </c>
      <c r="K8" s="338">
        <f t="shared" si="0"/>
        <v>0</v>
      </c>
      <c r="L8" s="338">
        <f t="shared" si="0"/>
        <v>0</v>
      </c>
      <c r="M8" s="338">
        <f t="shared" si="0"/>
        <v>0.1</v>
      </c>
      <c r="N8" s="338">
        <f t="shared" si="0"/>
        <v>0</v>
      </c>
      <c r="O8" s="338">
        <f t="shared" si="0"/>
        <v>0.7</v>
      </c>
      <c r="P8" s="338">
        <f t="shared" si="0"/>
        <v>0</v>
      </c>
      <c r="Q8" s="338">
        <f t="shared" si="0"/>
        <v>0</v>
      </c>
      <c r="R8" s="338">
        <f t="shared" si="0"/>
        <v>0</v>
      </c>
      <c r="S8" s="338">
        <f t="shared" si="0"/>
        <v>2.5</v>
      </c>
      <c r="T8" s="338">
        <f t="shared" si="0"/>
        <v>3.58</v>
      </c>
      <c r="U8" s="338">
        <f t="shared" si="0"/>
        <v>0</v>
      </c>
      <c r="V8" s="338">
        <f t="shared" si="0"/>
        <v>0</v>
      </c>
      <c r="W8" s="338">
        <f t="shared" si="0"/>
        <v>7.2</v>
      </c>
      <c r="X8" s="338">
        <f t="shared" si="0"/>
        <v>0.2</v>
      </c>
      <c r="Y8" s="338">
        <f t="shared" si="0"/>
        <v>0</v>
      </c>
      <c r="Z8" s="338">
        <f t="shared" si="0"/>
        <v>0</v>
      </c>
      <c r="AA8" s="338">
        <f t="shared" si="0"/>
        <v>1.8</v>
      </c>
    </row>
    <row r="9" ht="26.25" customHeight="1" spans="1:27">
      <c r="A9" s="315"/>
      <c r="B9" s="315"/>
      <c r="C9" s="315"/>
      <c r="D9" s="339" t="s">
        <v>93</v>
      </c>
      <c r="E9" s="315" t="s">
        <v>94</v>
      </c>
      <c r="F9" s="340">
        <f t="shared" ref="F9:F22" si="1">SUM(G9:AA9)</f>
        <v>10.14</v>
      </c>
      <c r="G9" s="340"/>
      <c r="H9" s="340"/>
      <c r="I9" s="340">
        <v>0.7</v>
      </c>
      <c r="J9" s="340">
        <v>1.4</v>
      </c>
      <c r="K9" s="340"/>
      <c r="L9" s="340"/>
      <c r="M9" s="340"/>
      <c r="N9" s="340"/>
      <c r="O9" s="340">
        <v>0.7</v>
      </c>
      <c r="P9" s="340"/>
      <c r="Q9" s="340"/>
      <c r="R9" s="340"/>
      <c r="S9" s="340">
        <v>0</v>
      </c>
      <c r="T9" s="340">
        <v>0.82</v>
      </c>
      <c r="U9" s="340"/>
      <c r="V9" s="344"/>
      <c r="W9" s="345">
        <v>5.22</v>
      </c>
      <c r="X9" s="345">
        <v>0</v>
      </c>
      <c r="Y9" s="344"/>
      <c r="Z9" s="344"/>
      <c r="AA9" s="345">
        <v>1.3</v>
      </c>
    </row>
    <row r="10" ht="26.25" customHeight="1" spans="1:27">
      <c r="A10" s="177" t="s">
        <v>115</v>
      </c>
      <c r="B10" s="177" t="s">
        <v>116</v>
      </c>
      <c r="C10" s="177" t="s">
        <v>116</v>
      </c>
      <c r="D10" s="178" t="s">
        <v>93</v>
      </c>
      <c r="E10" s="161" t="s">
        <v>139</v>
      </c>
      <c r="F10" s="340">
        <f t="shared" si="1"/>
        <v>10.14</v>
      </c>
      <c r="G10" s="340"/>
      <c r="H10" s="340"/>
      <c r="I10" s="340">
        <v>0.7</v>
      </c>
      <c r="J10" s="340">
        <v>1.4</v>
      </c>
      <c r="K10" s="340"/>
      <c r="L10" s="340"/>
      <c r="M10" s="340"/>
      <c r="N10" s="340"/>
      <c r="O10" s="340">
        <v>0.7</v>
      </c>
      <c r="P10" s="340"/>
      <c r="Q10" s="340"/>
      <c r="R10" s="340"/>
      <c r="S10" s="340">
        <v>0</v>
      </c>
      <c r="T10" s="340">
        <v>0.82</v>
      </c>
      <c r="U10" s="340"/>
      <c r="V10" s="344"/>
      <c r="W10" s="345">
        <v>5.22</v>
      </c>
      <c r="X10" s="345">
        <v>0</v>
      </c>
      <c r="Y10" s="344"/>
      <c r="Z10" s="344"/>
      <c r="AA10" s="345">
        <v>1.3</v>
      </c>
    </row>
    <row r="11" ht="26.25" customHeight="1" spans="1:27">
      <c r="A11" s="326"/>
      <c r="B11" s="326"/>
      <c r="C11" s="326"/>
      <c r="D11" s="178" t="s">
        <v>95</v>
      </c>
      <c r="E11" s="161" t="s">
        <v>142</v>
      </c>
      <c r="F11" s="340">
        <f t="shared" si="1"/>
        <v>1.15</v>
      </c>
      <c r="G11" s="340">
        <v>0.8</v>
      </c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>
        <v>0.25</v>
      </c>
      <c r="U11" s="340"/>
      <c r="V11" s="344"/>
      <c r="W11" s="345"/>
      <c r="X11" s="345"/>
      <c r="Y11" s="344"/>
      <c r="Z11" s="344"/>
      <c r="AA11" s="345">
        <v>0.1</v>
      </c>
    </row>
    <row r="12" ht="26.25" customHeight="1" spans="1:27">
      <c r="A12" s="326" t="s">
        <v>115</v>
      </c>
      <c r="B12" s="326" t="s">
        <v>116</v>
      </c>
      <c r="C12" s="326" t="s">
        <v>117</v>
      </c>
      <c r="D12" s="178" t="s">
        <v>95</v>
      </c>
      <c r="E12" s="161" t="s">
        <v>140</v>
      </c>
      <c r="F12" s="340">
        <f t="shared" si="1"/>
        <v>1.15</v>
      </c>
      <c r="G12" s="340">
        <v>0.8</v>
      </c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>
        <v>0.25</v>
      </c>
      <c r="U12" s="340"/>
      <c r="V12" s="344"/>
      <c r="W12" s="345"/>
      <c r="X12" s="345"/>
      <c r="Y12" s="344"/>
      <c r="Z12" s="344"/>
      <c r="AA12" s="345">
        <v>0.1</v>
      </c>
    </row>
    <row r="13" ht="26.25" customHeight="1" spans="1:27">
      <c r="A13" s="177"/>
      <c r="B13" s="177"/>
      <c r="C13" s="177"/>
      <c r="D13" s="178" t="s">
        <v>97</v>
      </c>
      <c r="E13" s="161" t="s">
        <v>143</v>
      </c>
      <c r="F13" s="340">
        <f t="shared" si="1"/>
        <v>2.58</v>
      </c>
      <c r="G13" s="340">
        <v>2</v>
      </c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>
        <v>0.58</v>
      </c>
      <c r="U13" s="340"/>
      <c r="V13" s="344"/>
      <c r="W13" s="345"/>
      <c r="X13" s="345"/>
      <c r="Y13" s="344"/>
      <c r="Z13" s="344"/>
      <c r="AA13" s="345"/>
    </row>
    <row r="14" ht="26.25" customHeight="1" spans="1:27">
      <c r="A14" s="177" t="s">
        <v>115</v>
      </c>
      <c r="B14" s="177" t="s">
        <v>117</v>
      </c>
      <c r="C14" s="177" t="s">
        <v>116</v>
      </c>
      <c r="D14" s="178" t="s">
        <v>97</v>
      </c>
      <c r="E14" s="161" t="s">
        <v>144</v>
      </c>
      <c r="F14" s="340">
        <f t="shared" si="1"/>
        <v>2.58</v>
      </c>
      <c r="G14" s="340">
        <v>2</v>
      </c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>
        <v>0.58</v>
      </c>
      <c r="U14" s="340"/>
      <c r="V14" s="344"/>
      <c r="W14" s="345"/>
      <c r="X14" s="345"/>
      <c r="Y14" s="344"/>
      <c r="Z14" s="344"/>
      <c r="AA14" s="345"/>
    </row>
    <row r="15" ht="26.25" customHeight="1" spans="1:27">
      <c r="A15" s="177"/>
      <c r="B15" s="177"/>
      <c r="C15" s="177"/>
      <c r="D15" s="178" t="s">
        <v>99</v>
      </c>
      <c r="E15" s="161" t="s">
        <v>100</v>
      </c>
      <c r="F15" s="340">
        <f t="shared" si="1"/>
        <v>3.58</v>
      </c>
      <c r="G15" s="340">
        <v>1.2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0.3</v>
      </c>
      <c r="U15" s="340"/>
      <c r="V15" s="344"/>
      <c r="W15" s="345">
        <v>1.98</v>
      </c>
      <c r="X15" s="345"/>
      <c r="Y15" s="344"/>
      <c r="Z15" s="344"/>
      <c r="AA15" s="345">
        <v>0.1</v>
      </c>
    </row>
    <row r="16" ht="26.25" customHeight="1" spans="1:27">
      <c r="A16" s="177" t="s">
        <v>115</v>
      </c>
      <c r="B16" s="177" t="s">
        <v>117</v>
      </c>
      <c r="C16" s="177" t="s">
        <v>116</v>
      </c>
      <c r="D16" s="178" t="s">
        <v>99</v>
      </c>
      <c r="E16" s="161" t="s">
        <v>144</v>
      </c>
      <c r="F16" s="340">
        <f t="shared" si="1"/>
        <v>3.58</v>
      </c>
      <c r="G16" s="340">
        <v>1.2</v>
      </c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>
        <v>0.3</v>
      </c>
      <c r="U16" s="340"/>
      <c r="V16" s="344"/>
      <c r="W16" s="345">
        <v>1.98</v>
      </c>
      <c r="X16" s="345"/>
      <c r="Y16" s="344"/>
      <c r="Z16" s="344"/>
      <c r="AA16" s="345">
        <v>0.1</v>
      </c>
    </row>
    <row r="17" ht="26.25" customHeight="1" spans="1:27">
      <c r="A17" s="177"/>
      <c r="B17" s="177"/>
      <c r="C17" s="177"/>
      <c r="D17" s="178" t="s">
        <v>101</v>
      </c>
      <c r="E17" s="161" t="s">
        <v>102</v>
      </c>
      <c r="F17" s="340">
        <f t="shared" si="1"/>
        <v>3.08</v>
      </c>
      <c r="G17" s="340">
        <v>0.2</v>
      </c>
      <c r="H17" s="340">
        <v>0.8</v>
      </c>
      <c r="I17" s="340"/>
      <c r="J17" s="340">
        <v>0.1</v>
      </c>
      <c r="K17" s="340"/>
      <c r="L17" s="340"/>
      <c r="M17" s="340">
        <v>0.1</v>
      </c>
      <c r="N17" s="340"/>
      <c r="O17" s="340"/>
      <c r="P17" s="340"/>
      <c r="Q17" s="340"/>
      <c r="R17" s="340"/>
      <c r="S17" s="340">
        <v>0.8</v>
      </c>
      <c r="T17" s="340">
        <v>0.58</v>
      </c>
      <c r="U17" s="340"/>
      <c r="V17" s="344"/>
      <c r="W17" s="345"/>
      <c r="X17" s="345">
        <v>0.2</v>
      </c>
      <c r="Y17" s="344"/>
      <c r="Z17" s="344"/>
      <c r="AA17" s="345">
        <v>0.3</v>
      </c>
    </row>
    <row r="18" ht="26.25" customHeight="1" spans="1:27">
      <c r="A18" s="177" t="s">
        <v>115</v>
      </c>
      <c r="B18" s="177" t="s">
        <v>118</v>
      </c>
      <c r="C18" s="177" t="s">
        <v>119</v>
      </c>
      <c r="D18" s="178" t="s">
        <v>101</v>
      </c>
      <c r="E18" s="161" t="s">
        <v>145</v>
      </c>
      <c r="F18" s="340">
        <f t="shared" si="1"/>
        <v>3.08</v>
      </c>
      <c r="G18" s="340">
        <v>0.2</v>
      </c>
      <c r="H18" s="340">
        <v>0.8</v>
      </c>
      <c r="I18" s="340"/>
      <c r="J18" s="340">
        <v>0.1</v>
      </c>
      <c r="K18" s="340"/>
      <c r="L18" s="340"/>
      <c r="M18" s="340">
        <v>0.1</v>
      </c>
      <c r="N18" s="340"/>
      <c r="O18" s="340"/>
      <c r="P18" s="340"/>
      <c r="Q18" s="340"/>
      <c r="R18" s="340"/>
      <c r="S18" s="340">
        <v>0.8</v>
      </c>
      <c r="T18" s="340">
        <v>0.58</v>
      </c>
      <c r="U18" s="340"/>
      <c r="V18" s="344"/>
      <c r="W18" s="345"/>
      <c r="X18" s="345">
        <v>0.2</v>
      </c>
      <c r="Y18" s="344"/>
      <c r="Z18" s="344"/>
      <c r="AA18" s="345">
        <v>0.3</v>
      </c>
    </row>
    <row r="19" ht="26.25" customHeight="1" spans="1:27">
      <c r="A19" s="177"/>
      <c r="B19" s="177"/>
      <c r="C19" s="177"/>
      <c r="D19" s="178" t="s">
        <v>103</v>
      </c>
      <c r="E19" s="161" t="s">
        <v>104</v>
      </c>
      <c r="F19" s="340">
        <f t="shared" si="1"/>
        <v>4.09</v>
      </c>
      <c r="G19" s="340">
        <v>0.8</v>
      </c>
      <c r="H19" s="340">
        <v>1.6</v>
      </c>
      <c r="I19" s="340"/>
      <c r="J19" s="340">
        <v>0.1</v>
      </c>
      <c r="K19" s="340"/>
      <c r="L19" s="340"/>
      <c r="M19" s="340"/>
      <c r="N19" s="340"/>
      <c r="O19" s="340"/>
      <c r="P19" s="340"/>
      <c r="Q19" s="340"/>
      <c r="R19" s="340"/>
      <c r="S19" s="340">
        <v>0.9</v>
      </c>
      <c r="T19" s="340">
        <v>0.69</v>
      </c>
      <c r="U19" s="340"/>
      <c r="V19" s="344"/>
      <c r="W19" s="345"/>
      <c r="X19" s="345"/>
      <c r="Y19" s="344"/>
      <c r="Z19" s="344"/>
      <c r="AA19" s="345"/>
    </row>
    <row r="20" ht="26.25" customHeight="1" spans="1:27">
      <c r="A20" s="177" t="s">
        <v>115</v>
      </c>
      <c r="B20" s="177" t="s">
        <v>118</v>
      </c>
      <c r="C20" s="177" t="s">
        <v>119</v>
      </c>
      <c r="D20" s="178" t="s">
        <v>103</v>
      </c>
      <c r="E20" s="161" t="s">
        <v>145</v>
      </c>
      <c r="F20" s="340">
        <f t="shared" si="1"/>
        <v>4.09</v>
      </c>
      <c r="G20" s="340">
        <v>0.8</v>
      </c>
      <c r="H20" s="340">
        <v>1.6</v>
      </c>
      <c r="I20" s="340"/>
      <c r="J20" s="340">
        <v>0.1</v>
      </c>
      <c r="K20" s="340"/>
      <c r="L20" s="340"/>
      <c r="M20" s="340"/>
      <c r="N20" s="340"/>
      <c r="O20" s="340"/>
      <c r="P20" s="340"/>
      <c r="Q20" s="340"/>
      <c r="R20" s="340"/>
      <c r="S20" s="340">
        <v>0.9</v>
      </c>
      <c r="T20" s="340">
        <v>0.69</v>
      </c>
      <c r="U20" s="340"/>
      <c r="V20" s="344"/>
      <c r="W20" s="345"/>
      <c r="X20" s="345"/>
      <c r="Y20" s="344"/>
      <c r="Z20" s="344"/>
      <c r="AA20" s="345"/>
    </row>
    <row r="21" ht="26.25" customHeight="1" spans="1:27">
      <c r="A21" s="177"/>
      <c r="B21" s="177"/>
      <c r="C21" s="177"/>
      <c r="D21" s="178" t="s">
        <v>105</v>
      </c>
      <c r="E21" s="161" t="s">
        <v>106</v>
      </c>
      <c r="F21" s="340">
        <f t="shared" si="1"/>
        <v>2.56</v>
      </c>
      <c r="G21" s="340">
        <v>0.22</v>
      </c>
      <c r="H21" s="340">
        <v>1.18</v>
      </c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>
        <v>0.8</v>
      </c>
      <c r="T21" s="340">
        <v>0.36</v>
      </c>
      <c r="U21" s="340"/>
      <c r="V21" s="344"/>
      <c r="W21" s="345"/>
      <c r="X21" s="345"/>
      <c r="Y21" s="344"/>
      <c r="Z21" s="344"/>
      <c r="AA21" s="345"/>
    </row>
    <row r="22" ht="26.25" customHeight="1" spans="1:27">
      <c r="A22" s="177" t="s">
        <v>115</v>
      </c>
      <c r="B22" s="177" t="s">
        <v>118</v>
      </c>
      <c r="C22" s="177" t="s">
        <v>119</v>
      </c>
      <c r="D22" s="178" t="s">
        <v>105</v>
      </c>
      <c r="E22" s="161" t="s">
        <v>145</v>
      </c>
      <c r="F22" s="340">
        <f t="shared" si="1"/>
        <v>2.56</v>
      </c>
      <c r="G22" s="340">
        <v>0.22</v>
      </c>
      <c r="H22" s="340">
        <v>1.18</v>
      </c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>
        <v>0.8</v>
      </c>
      <c r="T22" s="340">
        <v>0.36</v>
      </c>
      <c r="U22" s="340"/>
      <c r="V22" s="344"/>
      <c r="W22" s="345"/>
      <c r="X22" s="345"/>
      <c r="Y22" s="344"/>
      <c r="Z22" s="344"/>
      <c r="AA22" s="345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topLeftCell="A4" workbookViewId="0">
      <selection activeCell="F7" sqref="F7:F13"/>
    </sheetView>
  </sheetViews>
  <sheetFormatPr defaultColWidth="9" defaultRowHeight="14.25"/>
  <cols>
    <col min="1" max="3" width="5.75" style="106" customWidth="1"/>
    <col min="4" max="4" width="9" style="106"/>
    <col min="5" max="5" width="17.5" style="106" customWidth="1"/>
    <col min="6" max="6" width="12.75" style="106" customWidth="1"/>
    <col min="7" max="7" width="10.625" style="106" customWidth="1"/>
    <col min="8" max="17" width="9" style="106"/>
    <col min="18" max="18" width="11.5" style="106" customWidth="1"/>
    <col min="19" max="16384" width="9" style="106"/>
  </cols>
  <sheetData>
    <row r="1" customHeight="1" spans="20:20">
      <c r="T1" s="106" t="s">
        <v>213</v>
      </c>
    </row>
    <row r="2" ht="33.75" customHeight="1" spans="1:20">
      <c r="A2" s="323" t="s">
        <v>214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3" customHeight="1" spans="19:20">
      <c r="S3" s="438" t="s">
        <v>77</v>
      </c>
      <c r="T3" s="438"/>
    </row>
    <row r="4" ht="22.5" customHeight="1" spans="1:20">
      <c r="A4" s="153" t="s">
        <v>109</v>
      </c>
      <c r="B4" s="153"/>
      <c r="C4" s="153"/>
      <c r="D4" s="153" t="s">
        <v>215</v>
      </c>
      <c r="E4" s="153" t="s">
        <v>149</v>
      </c>
      <c r="F4" s="152" t="s">
        <v>191</v>
      </c>
      <c r="G4" s="153" t="s">
        <v>151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 t="s">
        <v>154</v>
      </c>
      <c r="S4" s="153"/>
      <c r="T4" s="153"/>
    </row>
    <row r="5" customHeight="1" spans="1:20">
      <c r="A5" s="153"/>
      <c r="B5" s="153"/>
      <c r="C5" s="153"/>
      <c r="D5" s="153"/>
      <c r="E5" s="153"/>
      <c r="F5" s="154"/>
      <c r="G5" s="153" t="s">
        <v>89</v>
      </c>
      <c r="H5" s="153" t="s">
        <v>216</v>
      </c>
      <c r="I5" s="153" t="s">
        <v>202</v>
      </c>
      <c r="J5" s="153" t="s">
        <v>203</v>
      </c>
      <c r="K5" s="153" t="s">
        <v>217</v>
      </c>
      <c r="L5" s="153" t="s">
        <v>218</v>
      </c>
      <c r="M5" s="153" t="s">
        <v>204</v>
      </c>
      <c r="N5" s="153" t="s">
        <v>219</v>
      </c>
      <c r="O5" s="153" t="s">
        <v>207</v>
      </c>
      <c r="P5" s="153" t="s">
        <v>220</v>
      </c>
      <c r="Q5" s="153" t="s">
        <v>221</v>
      </c>
      <c r="R5" s="153" t="s">
        <v>89</v>
      </c>
      <c r="S5" s="153" t="s">
        <v>222</v>
      </c>
      <c r="T5" s="153" t="s">
        <v>188</v>
      </c>
    </row>
    <row r="6" ht="42.75" customHeight="1" spans="1:20">
      <c r="A6" s="153" t="s">
        <v>112</v>
      </c>
      <c r="B6" s="153" t="s">
        <v>113</v>
      </c>
      <c r="C6" s="153" t="s">
        <v>114</v>
      </c>
      <c r="D6" s="153"/>
      <c r="E6" s="153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ht="35.25" customHeight="1" spans="1:20">
      <c r="A7" s="177" t="s">
        <v>115</v>
      </c>
      <c r="B7" s="177" t="s">
        <v>116</v>
      </c>
      <c r="C7" s="177" t="s">
        <v>116</v>
      </c>
      <c r="D7" s="178" t="s">
        <v>93</v>
      </c>
      <c r="E7" s="161" t="s">
        <v>139</v>
      </c>
      <c r="F7" s="324">
        <f>G7+R7</f>
        <v>10.15</v>
      </c>
      <c r="G7" s="325">
        <f>SUM(H7:Q7)</f>
        <v>10.15</v>
      </c>
      <c r="H7" s="325">
        <f>0.7+0.7+1.4+0.83</f>
        <v>3.63</v>
      </c>
      <c r="I7" s="325"/>
      <c r="J7" s="325"/>
      <c r="K7" s="325"/>
      <c r="L7" s="325"/>
      <c r="M7" s="325"/>
      <c r="N7" s="325"/>
      <c r="O7" s="324">
        <v>5.22</v>
      </c>
      <c r="P7" s="325"/>
      <c r="Q7" s="325">
        <v>1.3</v>
      </c>
      <c r="R7" s="325"/>
      <c r="S7" s="325"/>
      <c r="T7" s="325"/>
    </row>
    <row r="8" ht="35.25" customHeight="1" spans="1:20">
      <c r="A8" s="326" t="s">
        <v>115</v>
      </c>
      <c r="B8" s="326" t="s">
        <v>116</v>
      </c>
      <c r="C8" s="326" t="s">
        <v>117</v>
      </c>
      <c r="D8" s="178" t="s">
        <v>95</v>
      </c>
      <c r="E8" s="161" t="s">
        <v>140</v>
      </c>
      <c r="F8" s="324">
        <f t="shared" ref="F8:F10" si="0">G8+R8</f>
        <v>1.15</v>
      </c>
      <c r="G8" s="325">
        <f t="shared" ref="G8:G10" si="1">SUM(H8:Q8)</f>
        <v>0</v>
      </c>
      <c r="H8" s="325"/>
      <c r="I8" s="325"/>
      <c r="J8" s="325"/>
      <c r="K8" s="325"/>
      <c r="L8" s="325"/>
      <c r="M8" s="325"/>
      <c r="N8" s="325"/>
      <c r="O8" s="324"/>
      <c r="P8" s="325"/>
      <c r="Q8" s="325"/>
      <c r="R8" s="325">
        <f>S8</f>
        <v>1.15</v>
      </c>
      <c r="S8" s="325">
        <v>1.15</v>
      </c>
      <c r="T8" s="325"/>
    </row>
    <row r="9" ht="35.25" customHeight="1" spans="1:20">
      <c r="A9" s="177" t="s">
        <v>115</v>
      </c>
      <c r="B9" s="177" t="s">
        <v>117</v>
      </c>
      <c r="C9" s="177" t="s">
        <v>116</v>
      </c>
      <c r="D9" s="178" t="s">
        <v>97</v>
      </c>
      <c r="E9" s="161" t="s">
        <v>144</v>
      </c>
      <c r="F9" s="324">
        <f t="shared" si="0"/>
        <v>2.58</v>
      </c>
      <c r="G9" s="325">
        <f t="shared" si="1"/>
        <v>0</v>
      </c>
      <c r="H9" s="325"/>
      <c r="I9" s="325"/>
      <c r="J9" s="325"/>
      <c r="K9" s="325"/>
      <c r="L9" s="325"/>
      <c r="M9" s="325"/>
      <c r="N9" s="325"/>
      <c r="O9" s="324"/>
      <c r="P9" s="325"/>
      <c r="Q9" s="325"/>
      <c r="R9" s="325">
        <f t="shared" ref="R9:R13" si="2">S9</f>
        <v>2.58</v>
      </c>
      <c r="S9" s="325">
        <v>2.58</v>
      </c>
      <c r="T9" s="325"/>
    </row>
    <row r="10" ht="35.25" customHeight="1" spans="1:20">
      <c r="A10" s="177" t="s">
        <v>115</v>
      </c>
      <c r="B10" s="177" t="s">
        <v>117</v>
      </c>
      <c r="C10" s="177" t="s">
        <v>116</v>
      </c>
      <c r="D10" s="178" t="s">
        <v>99</v>
      </c>
      <c r="E10" s="327" t="s">
        <v>144</v>
      </c>
      <c r="F10" s="324">
        <f t="shared" si="0"/>
        <v>3.58</v>
      </c>
      <c r="G10" s="325">
        <f t="shared" si="1"/>
        <v>3.58</v>
      </c>
      <c r="H10" s="325">
        <v>1.5</v>
      </c>
      <c r="I10" s="325"/>
      <c r="J10" s="325"/>
      <c r="K10" s="325"/>
      <c r="L10" s="325"/>
      <c r="M10" s="325"/>
      <c r="N10" s="325"/>
      <c r="O10" s="324">
        <v>1.98</v>
      </c>
      <c r="P10" s="325"/>
      <c r="Q10" s="325">
        <v>0.1</v>
      </c>
      <c r="R10" s="325">
        <f t="shared" si="2"/>
        <v>0</v>
      </c>
      <c r="S10" s="325"/>
      <c r="T10" s="325"/>
    </row>
    <row r="11" ht="35.25" customHeight="1" spans="1:20">
      <c r="A11" s="177" t="s">
        <v>115</v>
      </c>
      <c r="B11" s="177" t="s">
        <v>118</v>
      </c>
      <c r="C11" s="177" t="s">
        <v>119</v>
      </c>
      <c r="D11" s="178" t="s">
        <v>101</v>
      </c>
      <c r="E11" s="327" t="s">
        <v>145</v>
      </c>
      <c r="F11" s="324">
        <f t="shared" ref="F11:F13" si="3">G11+R11</f>
        <v>3.08</v>
      </c>
      <c r="G11" s="325">
        <f t="shared" ref="G11:G13" si="4">SUM(H11:Q11)</f>
        <v>0</v>
      </c>
      <c r="H11" s="325"/>
      <c r="I11" s="325"/>
      <c r="J11" s="325"/>
      <c r="K11" s="325"/>
      <c r="L11" s="325"/>
      <c r="M11" s="325"/>
      <c r="N11" s="325"/>
      <c r="O11" s="324"/>
      <c r="P11" s="325"/>
      <c r="Q11" s="325"/>
      <c r="R11" s="325">
        <f t="shared" si="2"/>
        <v>3.08</v>
      </c>
      <c r="S11" s="325">
        <v>3.08</v>
      </c>
      <c r="T11" s="325"/>
    </row>
    <row r="12" ht="35.25" customHeight="1" spans="1:20">
      <c r="A12" s="177" t="s">
        <v>115</v>
      </c>
      <c r="B12" s="177" t="s">
        <v>118</v>
      </c>
      <c r="C12" s="177" t="s">
        <v>119</v>
      </c>
      <c r="D12" s="178" t="s">
        <v>103</v>
      </c>
      <c r="E12" s="327" t="s">
        <v>145</v>
      </c>
      <c r="F12" s="324">
        <f t="shared" si="3"/>
        <v>4.08</v>
      </c>
      <c r="G12" s="325">
        <f t="shared" si="4"/>
        <v>0</v>
      </c>
      <c r="H12" s="325"/>
      <c r="I12" s="325"/>
      <c r="J12" s="325"/>
      <c r="K12" s="325"/>
      <c r="L12" s="325"/>
      <c r="M12" s="325"/>
      <c r="N12" s="325"/>
      <c r="O12" s="324"/>
      <c r="P12" s="325"/>
      <c r="Q12" s="325"/>
      <c r="R12" s="325">
        <f t="shared" si="2"/>
        <v>4.08</v>
      </c>
      <c r="S12" s="325">
        <v>4.08</v>
      </c>
      <c r="T12" s="325"/>
    </row>
    <row r="13" ht="35.25" customHeight="1" spans="1:20">
      <c r="A13" s="177" t="s">
        <v>115</v>
      </c>
      <c r="B13" s="177" t="s">
        <v>118</v>
      </c>
      <c r="C13" s="177" t="s">
        <v>119</v>
      </c>
      <c r="D13" s="178" t="s">
        <v>105</v>
      </c>
      <c r="E13" s="327" t="s">
        <v>145</v>
      </c>
      <c r="F13" s="324">
        <f t="shared" si="3"/>
        <v>2.56</v>
      </c>
      <c r="G13" s="325">
        <f t="shared" si="4"/>
        <v>0</v>
      </c>
      <c r="H13" s="325"/>
      <c r="I13" s="325"/>
      <c r="J13" s="325"/>
      <c r="K13" s="325"/>
      <c r="L13" s="325"/>
      <c r="M13" s="325"/>
      <c r="N13" s="325"/>
      <c r="O13" s="324"/>
      <c r="P13" s="325"/>
      <c r="Q13" s="325"/>
      <c r="R13" s="325">
        <f t="shared" si="2"/>
        <v>2.56</v>
      </c>
      <c r="S13" s="325">
        <v>2.56</v>
      </c>
      <c r="T13" s="325"/>
    </row>
    <row r="17" spans="4:4">
      <c r="D17" s="437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A8" sqref="$A8:$XFD14"/>
    </sheetView>
  </sheetViews>
  <sheetFormatPr defaultColWidth="9" defaultRowHeight="23.1" customHeight="1"/>
  <cols>
    <col min="1" max="3" width="3.625" style="424" customWidth="1"/>
    <col min="4" max="4" width="11.125" style="424" customWidth="1"/>
    <col min="5" max="5" width="22.875" style="424" customWidth="1"/>
    <col min="6" max="6" width="12.125" style="424" customWidth="1"/>
    <col min="7" max="12" width="10.375" style="424" customWidth="1"/>
    <col min="13" max="246" width="6.75" style="424" customWidth="1"/>
    <col min="247" max="251" width="6.75" style="425" customWidth="1"/>
    <col min="252" max="252" width="6.875" style="426" customWidth="1"/>
    <col min="253" max="16384" width="9" style="426"/>
  </cols>
  <sheetData>
    <row r="1" customHeight="1" spans="1:25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24" t="s">
        <v>223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</row>
    <row r="2" customHeight="1" spans="1:251">
      <c r="A2" s="427" t="s">
        <v>224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</row>
    <row r="3" customHeight="1" spans="1:25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435" t="s">
        <v>77</v>
      </c>
      <c r="L3" s="435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customHeight="1" spans="1:251">
      <c r="A4" s="428" t="s">
        <v>109</v>
      </c>
      <c r="B4" s="428"/>
      <c r="C4" s="429"/>
      <c r="D4" s="430" t="s">
        <v>148</v>
      </c>
      <c r="E4" s="431" t="s">
        <v>110</v>
      </c>
      <c r="F4" s="430" t="s">
        <v>191</v>
      </c>
      <c r="G4" s="432" t="s">
        <v>225</v>
      </c>
      <c r="H4" s="430" t="s">
        <v>226</v>
      </c>
      <c r="I4" s="430" t="s">
        <v>227</v>
      </c>
      <c r="J4" s="430" t="s">
        <v>228</v>
      </c>
      <c r="K4" s="430" t="s">
        <v>229</v>
      </c>
      <c r="L4" s="430" t="s">
        <v>212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ht="18" customHeight="1" spans="1:251">
      <c r="A5" s="430" t="s">
        <v>112</v>
      </c>
      <c r="B5" s="433" t="s">
        <v>113</v>
      </c>
      <c r="C5" s="431" t="s">
        <v>114</v>
      </c>
      <c r="D5" s="430"/>
      <c r="E5" s="431"/>
      <c r="F5" s="430"/>
      <c r="G5" s="432"/>
      <c r="H5" s="430"/>
      <c r="I5" s="430"/>
      <c r="J5" s="430"/>
      <c r="K5" s="430"/>
      <c r="L5" s="430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ht="18" customHeight="1" spans="1:251">
      <c r="A6" s="430"/>
      <c r="B6" s="433"/>
      <c r="C6" s="431"/>
      <c r="D6" s="430"/>
      <c r="E6" s="431"/>
      <c r="F6" s="430"/>
      <c r="G6" s="432"/>
      <c r="H6" s="430"/>
      <c r="I6" s="430"/>
      <c r="J6" s="430"/>
      <c r="K6" s="430"/>
      <c r="L6" s="430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customHeight="1" spans="1:251">
      <c r="A7" s="434" t="s">
        <v>92</v>
      </c>
      <c r="B7" s="434" t="s">
        <v>92</v>
      </c>
      <c r="C7" s="434" t="s">
        <v>92</v>
      </c>
      <c r="D7" s="434" t="s">
        <v>92</v>
      </c>
      <c r="E7" s="434" t="s">
        <v>92</v>
      </c>
      <c r="F7" s="434">
        <v>1</v>
      </c>
      <c r="G7" s="434">
        <v>2</v>
      </c>
      <c r="H7" s="434">
        <v>3</v>
      </c>
      <c r="I7" s="434">
        <v>4</v>
      </c>
      <c r="J7" s="434">
        <v>5</v>
      </c>
      <c r="K7" s="434">
        <v>6</v>
      </c>
      <c r="L7" s="434">
        <v>7</v>
      </c>
      <c r="N7" s="43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="423" customFormat="1" ht="29.25" customHeight="1" spans="1:251">
      <c r="A8" s="311"/>
      <c r="B8" s="311"/>
      <c r="C8" s="311"/>
      <c r="D8" s="312"/>
      <c r="E8" s="313" t="s">
        <v>80</v>
      </c>
      <c r="F8" s="314">
        <f>F9+F11+F13</f>
        <v>72.31</v>
      </c>
      <c r="G8" s="314">
        <f>G9+G11+G13</f>
        <v>72.31</v>
      </c>
      <c r="H8" s="314"/>
      <c r="I8" s="314"/>
      <c r="J8" s="314"/>
      <c r="K8" s="314"/>
      <c r="L8" s="314"/>
      <c r="M8" s="424"/>
      <c r="N8" s="436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  <c r="EV8" s="424"/>
      <c r="EW8" s="424"/>
      <c r="EX8" s="424"/>
      <c r="EY8" s="424"/>
      <c r="EZ8" s="424"/>
      <c r="FA8" s="424"/>
      <c r="FB8" s="424"/>
      <c r="FC8" s="424"/>
      <c r="FD8" s="424"/>
      <c r="FE8" s="424"/>
      <c r="FF8" s="424"/>
      <c r="FG8" s="424"/>
      <c r="FH8" s="424"/>
      <c r="FI8" s="424"/>
      <c r="FJ8" s="424"/>
      <c r="FK8" s="424"/>
      <c r="FL8" s="424"/>
      <c r="FM8" s="424"/>
      <c r="FN8" s="424"/>
      <c r="FO8" s="424"/>
      <c r="FP8" s="424"/>
      <c r="FQ8" s="424"/>
      <c r="FR8" s="424"/>
      <c r="FS8" s="424"/>
      <c r="FT8" s="424"/>
      <c r="FU8" s="424"/>
      <c r="FV8" s="424"/>
      <c r="FW8" s="424"/>
      <c r="FX8" s="424"/>
      <c r="FY8" s="424"/>
      <c r="FZ8" s="424"/>
      <c r="GA8" s="424"/>
      <c r="GB8" s="424"/>
      <c r="GC8" s="424"/>
      <c r="GD8" s="424"/>
      <c r="GE8" s="424"/>
      <c r="GF8" s="424"/>
      <c r="GG8" s="424"/>
      <c r="GH8" s="424"/>
      <c r="GI8" s="424"/>
      <c r="GJ8" s="424"/>
      <c r="GK8" s="424"/>
      <c r="GL8" s="424"/>
      <c r="GM8" s="424"/>
      <c r="GN8" s="424"/>
      <c r="GO8" s="424"/>
      <c r="GP8" s="424"/>
      <c r="GQ8" s="424"/>
      <c r="GR8" s="424"/>
      <c r="GS8" s="424"/>
      <c r="GT8" s="424"/>
      <c r="GU8" s="424"/>
      <c r="GV8" s="424"/>
      <c r="GW8" s="424"/>
      <c r="GX8" s="424"/>
      <c r="GY8" s="424"/>
      <c r="GZ8" s="424"/>
      <c r="HA8" s="424"/>
      <c r="HB8" s="424"/>
      <c r="HC8" s="424"/>
      <c r="HD8" s="424"/>
      <c r="HE8" s="424"/>
      <c r="HF8" s="424"/>
      <c r="HG8" s="424"/>
      <c r="HH8" s="424"/>
      <c r="HI8" s="424"/>
      <c r="HJ8" s="424"/>
      <c r="HK8" s="424"/>
      <c r="HL8" s="424"/>
      <c r="HM8" s="424"/>
      <c r="HN8" s="424"/>
      <c r="HO8" s="424"/>
      <c r="HP8" s="424"/>
      <c r="HQ8" s="424"/>
      <c r="HR8" s="424"/>
      <c r="HS8" s="424"/>
      <c r="HT8" s="424"/>
      <c r="HU8" s="424"/>
      <c r="HV8" s="424"/>
      <c r="HW8" s="424"/>
      <c r="HX8" s="424"/>
      <c r="HY8" s="424"/>
      <c r="HZ8" s="424"/>
      <c r="IA8" s="424"/>
      <c r="IB8" s="424"/>
      <c r="IC8" s="424"/>
      <c r="ID8" s="424"/>
      <c r="IE8" s="424"/>
      <c r="IF8" s="424"/>
      <c r="IG8" s="424"/>
      <c r="IH8" s="424"/>
      <c r="II8" s="424"/>
      <c r="IJ8" s="424"/>
      <c r="IK8" s="424"/>
      <c r="IL8" s="424"/>
      <c r="IM8" s="425"/>
      <c r="IN8" s="425"/>
      <c r="IO8" s="425"/>
      <c r="IP8" s="425"/>
      <c r="IQ8" s="425"/>
    </row>
    <row r="9" ht="29.25" customHeight="1" spans="1:251">
      <c r="A9" s="177"/>
      <c r="B9" s="177"/>
      <c r="C9" s="177"/>
      <c r="D9" s="178" t="s">
        <v>93</v>
      </c>
      <c r="E9" s="315" t="s">
        <v>94</v>
      </c>
      <c r="F9" s="316">
        <v>64.59</v>
      </c>
      <c r="G9" s="316">
        <v>64.59</v>
      </c>
      <c r="H9" s="317"/>
      <c r="I9" s="317"/>
      <c r="J9" s="317"/>
      <c r="K9" s="317"/>
      <c r="L9" s="317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ht="29.25" customHeight="1" spans="1:251">
      <c r="A10" s="177" t="s">
        <v>115</v>
      </c>
      <c r="B10" s="177" t="s">
        <v>116</v>
      </c>
      <c r="C10" s="177" t="s">
        <v>116</v>
      </c>
      <c r="D10" s="178" t="s">
        <v>93</v>
      </c>
      <c r="E10" s="318" t="s">
        <v>139</v>
      </c>
      <c r="F10" s="316">
        <v>64.59</v>
      </c>
      <c r="G10" s="316">
        <v>64.59</v>
      </c>
      <c r="H10" s="317"/>
      <c r="I10" s="317"/>
      <c r="J10" s="317"/>
      <c r="K10" s="317"/>
      <c r="L10" s="317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ht="29.25" customHeight="1" spans="1:251">
      <c r="A11" s="317"/>
      <c r="B11" s="177"/>
      <c r="C11" s="177"/>
      <c r="D11" s="178" t="s">
        <v>95</v>
      </c>
      <c r="E11" s="161" t="s">
        <v>142</v>
      </c>
      <c r="F11" s="316">
        <v>3.96</v>
      </c>
      <c r="G11" s="319">
        <v>3.96</v>
      </c>
      <c r="H11" s="317"/>
      <c r="I11" s="317"/>
      <c r="J11" s="317"/>
      <c r="K11" s="317"/>
      <c r="L11" s="317"/>
      <c r="M11" s="43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ht="29.25" customHeight="1" spans="1:251">
      <c r="A12" s="317">
        <v>210</v>
      </c>
      <c r="B12" s="177" t="s">
        <v>116</v>
      </c>
      <c r="C12" s="177" t="s">
        <v>117</v>
      </c>
      <c r="D12" s="178" t="s">
        <v>95</v>
      </c>
      <c r="E12" s="161" t="s">
        <v>140</v>
      </c>
      <c r="F12" s="316">
        <v>3.96</v>
      </c>
      <c r="G12" s="319">
        <v>3.96</v>
      </c>
      <c r="H12" s="317"/>
      <c r="I12" s="317"/>
      <c r="J12" s="317"/>
      <c r="K12" s="317"/>
      <c r="L12" s="317"/>
      <c r="M12" s="43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ht="29.25" customHeight="1" spans="1:251">
      <c r="A13" s="317"/>
      <c r="B13" s="177"/>
      <c r="C13" s="177"/>
      <c r="D13" s="178">
        <v>202006</v>
      </c>
      <c r="E13" s="161" t="s">
        <v>100</v>
      </c>
      <c r="F13" s="316">
        <v>3.76</v>
      </c>
      <c r="G13" s="319">
        <v>3.76</v>
      </c>
      <c r="H13" s="317"/>
      <c r="I13" s="317"/>
      <c r="J13" s="317"/>
      <c r="K13" s="317"/>
      <c r="L13" s="317"/>
      <c r="M13" s="43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ht="29.25" customHeight="1" spans="1:251">
      <c r="A14" s="317">
        <v>210</v>
      </c>
      <c r="B14" s="177" t="s">
        <v>116</v>
      </c>
      <c r="C14" s="177" t="s">
        <v>117</v>
      </c>
      <c r="D14" s="178">
        <v>202006</v>
      </c>
      <c r="E14" s="317" t="s">
        <v>144</v>
      </c>
      <c r="F14" s="316">
        <v>3.76</v>
      </c>
      <c r="G14" s="319">
        <v>3.76</v>
      </c>
      <c r="H14" s="317"/>
      <c r="I14" s="317"/>
      <c r="J14" s="317"/>
      <c r="K14" s="317"/>
      <c r="L14" s="317"/>
      <c r="M14" s="43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customHeight="1" spans="1:251">
      <c r="A15" s="106"/>
      <c r="B15" s="106"/>
      <c r="C15" s="106"/>
      <c r="D15" s="106"/>
      <c r="E15" s="106"/>
      <c r="F15" s="106"/>
      <c r="G15" s="106"/>
      <c r="L15" s="106"/>
      <c r="M15" s="43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customHeight="1" spans="1:251">
      <c r="A16" s="106"/>
      <c r="B16" s="106"/>
      <c r="C16" s="106"/>
      <c r="D16" s="106"/>
      <c r="E16" s="106"/>
      <c r="F16" s="106"/>
      <c r="G16" s="106"/>
      <c r="I16" s="106"/>
      <c r="J16" s="106"/>
      <c r="K16" s="106"/>
      <c r="L16" s="106"/>
      <c r="M16" s="43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</row>
    <row r="17" customHeight="1" spans="1:25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43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customHeight="1" spans="1:25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43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customHeight="1" spans="1:25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3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customHeight="1" spans="1:25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3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</row>
    <row r="21" customHeight="1" spans="1:25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3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customHeight="1" spans="1:25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3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</row>
    <row r="23" customHeight="1" spans="1:25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3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</row>
    <row r="24" customHeight="1" spans="1:25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3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</row>
    <row r="25" customHeight="1" spans="1:25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3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E14" sqref="E14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230</v>
      </c>
    </row>
    <row r="2" ht="27" customHeight="1" spans="1:11">
      <c r="A2" s="148" t="s">
        <v>231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customHeight="1" spans="10:11">
      <c r="J3" s="302" t="s">
        <v>77</v>
      </c>
      <c r="K3" s="302"/>
    </row>
    <row r="4" ht="33" customHeight="1" spans="1:11">
      <c r="A4" s="301" t="s">
        <v>109</v>
      </c>
      <c r="B4" s="301"/>
      <c r="C4" s="301"/>
      <c r="D4" s="153" t="s">
        <v>215</v>
      </c>
      <c r="E4" s="153" t="s">
        <v>149</v>
      </c>
      <c r="F4" s="153" t="s">
        <v>131</v>
      </c>
      <c r="G4" s="153"/>
      <c r="H4" s="153"/>
      <c r="I4" s="153"/>
      <c r="J4" s="153"/>
      <c r="K4" s="153"/>
    </row>
    <row r="5" customHeight="1" spans="1:11">
      <c r="A5" s="153" t="s">
        <v>112</v>
      </c>
      <c r="B5" s="153" t="s">
        <v>113</v>
      </c>
      <c r="C5" s="153" t="s">
        <v>114</v>
      </c>
      <c r="D5" s="153"/>
      <c r="E5" s="153"/>
      <c r="F5" s="153" t="s">
        <v>89</v>
      </c>
      <c r="G5" s="153" t="s">
        <v>232</v>
      </c>
      <c r="H5" s="153" t="s">
        <v>229</v>
      </c>
      <c r="I5" s="153" t="s">
        <v>233</v>
      </c>
      <c r="J5" s="153" t="s">
        <v>234</v>
      </c>
      <c r="K5" s="153" t="s">
        <v>235</v>
      </c>
    </row>
    <row r="6" ht="32.25" customHeight="1" spans="1:1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ht="32.25" customHeight="1" spans="1:11">
      <c r="A7" s="177" t="s">
        <v>115</v>
      </c>
      <c r="B7" s="177" t="s">
        <v>116</v>
      </c>
      <c r="C7" s="177" t="s">
        <v>116</v>
      </c>
      <c r="D7" s="153">
        <v>202001</v>
      </c>
      <c r="E7" s="153" t="s">
        <v>139</v>
      </c>
      <c r="F7" s="153">
        <f>SUM(G7:K7)</f>
        <v>64.59</v>
      </c>
      <c r="G7" s="153"/>
      <c r="H7" s="153"/>
      <c r="I7" s="153"/>
      <c r="J7" s="153">
        <v>64.59</v>
      </c>
      <c r="K7" s="153"/>
    </row>
    <row r="8" ht="32.25" customHeight="1" spans="1:11">
      <c r="A8" s="177">
        <v>210</v>
      </c>
      <c r="B8" s="177" t="s">
        <v>116</v>
      </c>
      <c r="C8" s="177" t="s">
        <v>117</v>
      </c>
      <c r="D8" s="153">
        <v>202004</v>
      </c>
      <c r="E8" s="161" t="s">
        <v>140</v>
      </c>
      <c r="F8" s="153">
        <f t="shared" ref="F8:F9" si="0">SUM(G8:K8)</f>
        <v>3.96</v>
      </c>
      <c r="G8" s="153"/>
      <c r="H8" s="153"/>
      <c r="I8" s="153"/>
      <c r="J8" s="153">
        <v>3.96</v>
      </c>
      <c r="K8" s="153"/>
    </row>
    <row r="9" ht="32.25" customHeight="1" spans="1:11">
      <c r="A9" s="177">
        <v>210</v>
      </c>
      <c r="B9" s="177" t="s">
        <v>117</v>
      </c>
      <c r="C9" s="177" t="s">
        <v>116</v>
      </c>
      <c r="D9" s="153">
        <v>202006</v>
      </c>
      <c r="E9" s="161" t="s">
        <v>144</v>
      </c>
      <c r="F9" s="153">
        <f t="shared" si="0"/>
        <v>3.76</v>
      </c>
      <c r="G9" s="153"/>
      <c r="H9" s="153"/>
      <c r="I9" s="153"/>
      <c r="J9" s="153">
        <v>3.76</v>
      </c>
      <c r="K9" s="153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B7" sqref="B7:B8"/>
    </sheetView>
  </sheetViews>
  <sheetFormatPr defaultColWidth="9" defaultRowHeight="14.25" outlineLevelCol="5"/>
  <cols>
    <col min="1" max="1" width="37" style="106" customWidth="1"/>
    <col min="2" max="2" width="15.5" style="106" customWidth="1"/>
    <col min="3" max="3" width="24" style="106" customWidth="1"/>
    <col min="4" max="6" width="13.875" style="106" customWidth="1"/>
    <col min="7" max="16384" width="9" style="106"/>
  </cols>
  <sheetData>
    <row r="1" ht="20.25" customHeight="1" spans="1:6">
      <c r="A1" s="404"/>
      <c r="B1" s="405"/>
      <c r="C1" s="405"/>
      <c r="D1" s="405"/>
      <c r="E1" s="405"/>
      <c r="F1" s="406" t="s">
        <v>236</v>
      </c>
    </row>
    <row r="2" ht="24" customHeight="1" spans="1:6">
      <c r="A2" s="407" t="s">
        <v>237</v>
      </c>
      <c r="B2" s="407"/>
      <c r="C2" s="407"/>
      <c r="D2" s="407"/>
      <c r="E2" s="407"/>
      <c r="F2" s="407"/>
    </row>
    <row r="3" customHeight="1" spans="1:6">
      <c r="A3" s="408"/>
      <c r="B3" s="408"/>
      <c r="C3" s="408"/>
      <c r="D3" s="409"/>
      <c r="E3" s="409"/>
      <c r="F3" s="410" t="s">
        <v>2</v>
      </c>
    </row>
    <row r="4" ht="17.25" customHeight="1" spans="1:6">
      <c r="A4" s="411" t="s">
        <v>3</v>
      </c>
      <c r="B4" s="411"/>
      <c r="C4" s="411" t="s">
        <v>4</v>
      </c>
      <c r="D4" s="411"/>
      <c r="E4" s="411"/>
      <c r="F4" s="411"/>
    </row>
    <row r="5" ht="17.25" customHeight="1" spans="1:6">
      <c r="A5" s="412" t="s">
        <v>5</v>
      </c>
      <c r="B5" s="412" t="s">
        <v>6</v>
      </c>
      <c r="C5" s="413" t="s">
        <v>5</v>
      </c>
      <c r="D5" s="412" t="s">
        <v>80</v>
      </c>
      <c r="E5" s="413" t="s">
        <v>238</v>
      </c>
      <c r="F5" s="412" t="s">
        <v>239</v>
      </c>
    </row>
    <row r="6" ht="15" customHeight="1" spans="1:6">
      <c r="A6" s="414" t="s">
        <v>240</v>
      </c>
      <c r="B6" s="415">
        <v>1140.76</v>
      </c>
      <c r="C6" s="414" t="s">
        <v>11</v>
      </c>
      <c r="D6" s="415"/>
      <c r="E6" s="415"/>
      <c r="F6" s="416"/>
    </row>
    <row r="7" ht="15" customHeight="1" spans="1:6">
      <c r="A7" s="414" t="s">
        <v>241</v>
      </c>
      <c r="B7" s="415">
        <v>1138.26</v>
      </c>
      <c r="C7" s="417" t="s">
        <v>15</v>
      </c>
      <c r="D7" s="416"/>
      <c r="E7" s="416"/>
      <c r="F7" s="416"/>
    </row>
    <row r="8" ht="15" customHeight="1" spans="1:6">
      <c r="A8" s="414" t="s">
        <v>18</v>
      </c>
      <c r="B8" s="415">
        <v>2.5</v>
      </c>
      <c r="C8" s="414" t="s">
        <v>19</v>
      </c>
      <c r="D8" s="416"/>
      <c r="E8" s="416"/>
      <c r="F8" s="416"/>
    </row>
    <row r="9" ht="15" customHeight="1" spans="1:6">
      <c r="A9" s="414" t="s">
        <v>242</v>
      </c>
      <c r="B9" s="418"/>
      <c r="C9" s="414" t="s">
        <v>23</v>
      </c>
      <c r="D9" s="416"/>
      <c r="E9" s="416"/>
      <c r="F9" s="416"/>
    </row>
    <row r="10" ht="15" customHeight="1" spans="1:6">
      <c r="A10" s="414"/>
      <c r="B10" s="418"/>
      <c r="C10" s="414" t="s">
        <v>27</v>
      </c>
      <c r="D10" s="416"/>
      <c r="E10" s="416"/>
      <c r="F10" s="416"/>
    </row>
    <row r="11" ht="15" customHeight="1" spans="1:6">
      <c r="A11" s="414"/>
      <c r="B11" s="418"/>
      <c r="C11" s="414" t="s">
        <v>31</v>
      </c>
      <c r="D11" s="416"/>
      <c r="E11" s="416"/>
      <c r="F11" s="416"/>
    </row>
    <row r="12" ht="15" customHeight="1" spans="1:6">
      <c r="A12" s="414"/>
      <c r="B12" s="418"/>
      <c r="C12" s="414" t="s">
        <v>35</v>
      </c>
      <c r="D12" s="416"/>
      <c r="E12" s="416"/>
      <c r="F12" s="416"/>
    </row>
    <row r="13" ht="15" customHeight="1" spans="1:6">
      <c r="A13" s="414"/>
      <c r="B13" s="418"/>
      <c r="C13" s="414" t="s">
        <v>39</v>
      </c>
      <c r="D13" s="416">
        <v>1140.76</v>
      </c>
      <c r="E13" s="416">
        <v>1140.76</v>
      </c>
      <c r="F13" s="416"/>
    </row>
    <row r="14" ht="15" customHeight="1" spans="1:6">
      <c r="A14" s="419"/>
      <c r="B14" s="418"/>
      <c r="C14" s="414" t="s">
        <v>43</v>
      </c>
      <c r="D14" s="416"/>
      <c r="E14" s="416"/>
      <c r="F14" s="416"/>
    </row>
    <row r="15" ht="15" customHeight="1" spans="1:6">
      <c r="A15" s="414"/>
      <c r="B15" s="418"/>
      <c r="C15" s="414" t="s">
        <v>46</v>
      </c>
      <c r="D15" s="416"/>
      <c r="E15" s="416"/>
      <c r="F15" s="416"/>
    </row>
    <row r="16" ht="15" customHeight="1" spans="1:6">
      <c r="A16" s="414"/>
      <c r="B16" s="418"/>
      <c r="C16" s="414" t="s">
        <v>49</v>
      </c>
      <c r="D16" s="416"/>
      <c r="E16" s="416"/>
      <c r="F16" s="416"/>
    </row>
    <row r="17" ht="15" customHeight="1" spans="1:6">
      <c r="A17" s="414"/>
      <c r="B17" s="418"/>
      <c r="C17" s="414" t="s">
        <v>52</v>
      </c>
      <c r="D17" s="416"/>
      <c r="E17" s="416"/>
      <c r="F17" s="416"/>
    </row>
    <row r="18" ht="15" customHeight="1" spans="1:6">
      <c r="A18" s="414"/>
      <c r="B18" s="418"/>
      <c r="C18" s="420" t="s">
        <v>55</v>
      </c>
      <c r="D18" s="416"/>
      <c r="E18" s="416"/>
      <c r="F18" s="416"/>
    </row>
    <row r="19" ht="15" customHeight="1" spans="1:6">
      <c r="A19" s="414"/>
      <c r="B19" s="418"/>
      <c r="C19" s="420" t="s">
        <v>58</v>
      </c>
      <c r="D19" s="416"/>
      <c r="E19" s="416"/>
      <c r="F19" s="416"/>
    </row>
    <row r="20" ht="15" customHeight="1" spans="1:6">
      <c r="A20" s="414"/>
      <c r="B20" s="418"/>
      <c r="C20" s="420" t="s">
        <v>61</v>
      </c>
      <c r="D20" s="416"/>
      <c r="E20" s="416"/>
      <c r="F20" s="416"/>
    </row>
    <row r="21" ht="15" customHeight="1" spans="1:6">
      <c r="A21" s="414"/>
      <c r="B21" s="418"/>
      <c r="C21" s="420" t="s">
        <v>64</v>
      </c>
      <c r="D21" s="416"/>
      <c r="E21" s="416"/>
      <c r="F21" s="416"/>
    </row>
    <row r="22" ht="15" customHeight="1" spans="1:6">
      <c r="A22" s="414"/>
      <c r="B22" s="418"/>
      <c r="C22" s="420" t="s">
        <v>65</v>
      </c>
      <c r="D22" s="416"/>
      <c r="E22" s="416"/>
      <c r="F22" s="416"/>
    </row>
    <row r="23" ht="15" customHeight="1" spans="1:6">
      <c r="A23" s="414"/>
      <c r="B23" s="418"/>
      <c r="C23" s="420" t="s">
        <v>66</v>
      </c>
      <c r="D23" s="416"/>
      <c r="E23" s="416"/>
      <c r="F23" s="416"/>
    </row>
    <row r="24" ht="15" customHeight="1" spans="1:6">
      <c r="A24" s="414"/>
      <c r="B24" s="418"/>
      <c r="C24" s="420" t="s">
        <v>67</v>
      </c>
      <c r="D24" s="416"/>
      <c r="E24" s="416"/>
      <c r="F24" s="416"/>
    </row>
    <row r="25" ht="15" customHeight="1" spans="1:6">
      <c r="A25" s="414"/>
      <c r="B25" s="418"/>
      <c r="C25" s="420" t="s">
        <v>68</v>
      </c>
      <c r="D25" s="416"/>
      <c r="E25" s="416"/>
      <c r="F25" s="416"/>
    </row>
    <row r="26" ht="15" customHeight="1" spans="1:6">
      <c r="A26" s="421" t="s">
        <v>69</v>
      </c>
      <c r="B26" s="415">
        <f>SUM(B6)</f>
        <v>1140.76</v>
      </c>
      <c r="C26" s="421" t="s">
        <v>70</v>
      </c>
      <c r="D26" s="415">
        <f>SUM(D13:D25)</f>
        <v>1140.76</v>
      </c>
      <c r="E26" s="415">
        <f>SUM(E13:E25)</f>
        <v>1140.76</v>
      </c>
      <c r="F26" s="416"/>
    </row>
    <row r="27" spans="1:6">
      <c r="A27" s="422"/>
      <c r="B27" s="422"/>
      <c r="C27" s="422"/>
      <c r="D27" s="422"/>
      <c r="E27" s="422"/>
      <c r="F27" s="422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topLeftCell="D4" workbookViewId="0">
      <selection activeCell="V20" sqref="V20"/>
    </sheetView>
  </sheetViews>
  <sheetFormatPr defaultColWidth="6.875" defaultRowHeight="18.95" customHeight="1"/>
  <cols>
    <col min="1" max="1" width="5.375" style="385" customWidth="1"/>
    <col min="2" max="2" width="5.375" style="386" customWidth="1"/>
    <col min="3" max="3" width="7.625" style="387" customWidth="1"/>
    <col min="4" max="4" width="24.125" style="388" customWidth="1"/>
    <col min="5" max="12" width="8.625" style="389" customWidth="1"/>
    <col min="13" max="17" width="8.625" style="390" customWidth="1"/>
    <col min="18" max="18" width="8.625" style="391" customWidth="1"/>
    <col min="19" max="246" width="8" style="390" customWidth="1"/>
    <col min="247" max="251" width="6.875" style="391" customWidth="1"/>
    <col min="252" max="16384" width="6.875" style="391"/>
  </cols>
  <sheetData>
    <row r="1" ht="23.25" customHeight="1" spans="1:18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107"/>
      <c r="Q1" s="107"/>
      <c r="R1" s="107" t="s">
        <v>243</v>
      </c>
    </row>
    <row r="2" ht="23.25" customHeight="1" spans="1:18">
      <c r="A2" s="109" t="s">
        <v>244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="383" customFormat="1" ht="23.25" customHeight="1" spans="1:18">
      <c r="A3" s="392"/>
      <c r="B3" s="110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P3" s="107"/>
      <c r="Q3" s="107"/>
      <c r="R3" s="401" t="s">
        <v>77</v>
      </c>
    </row>
    <row r="4" s="383" customFormat="1" ht="23.25" customHeight="1" spans="1:18">
      <c r="A4" s="393" t="s">
        <v>122</v>
      </c>
      <c r="B4" s="393"/>
      <c r="C4" s="116" t="s">
        <v>78</v>
      </c>
      <c r="D4" s="116" t="s">
        <v>110</v>
      </c>
      <c r="E4" s="115" t="s">
        <v>245</v>
      </c>
      <c r="F4" s="394" t="s">
        <v>124</v>
      </c>
      <c r="G4" s="394"/>
      <c r="H4" s="394"/>
      <c r="I4" s="394"/>
      <c r="J4" s="394" t="s">
        <v>125</v>
      </c>
      <c r="K4" s="394"/>
      <c r="L4" s="394"/>
      <c r="M4" s="394"/>
      <c r="N4" s="394"/>
      <c r="O4" s="394"/>
      <c r="P4" s="394"/>
      <c r="Q4" s="394"/>
      <c r="R4" s="116" t="s">
        <v>128</v>
      </c>
    </row>
    <row r="5" s="383" customFormat="1" ht="23.25" customHeight="1" spans="1:18">
      <c r="A5" s="116" t="s">
        <v>112</v>
      </c>
      <c r="B5" s="116" t="s">
        <v>113</v>
      </c>
      <c r="C5" s="116"/>
      <c r="D5" s="116"/>
      <c r="E5" s="398"/>
      <c r="F5" s="116" t="s">
        <v>80</v>
      </c>
      <c r="G5" s="116" t="s">
        <v>129</v>
      </c>
      <c r="H5" s="116" t="s">
        <v>130</v>
      </c>
      <c r="I5" s="116" t="s">
        <v>131</v>
      </c>
      <c r="J5" s="116" t="s">
        <v>80</v>
      </c>
      <c r="K5" s="116" t="s">
        <v>132</v>
      </c>
      <c r="L5" s="116" t="s">
        <v>133</v>
      </c>
      <c r="M5" s="116" t="s">
        <v>134</v>
      </c>
      <c r="N5" s="116" t="s">
        <v>135</v>
      </c>
      <c r="O5" s="116" t="s">
        <v>136</v>
      </c>
      <c r="P5" s="116" t="s">
        <v>137</v>
      </c>
      <c r="Q5" s="116" t="s">
        <v>138</v>
      </c>
      <c r="R5" s="116"/>
    </row>
    <row r="6" ht="31.5" customHeight="1" spans="1:18">
      <c r="A6" s="116"/>
      <c r="B6" s="116"/>
      <c r="C6" s="116"/>
      <c r="D6" s="116"/>
      <c r="E6" s="117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ht="23.25" customHeight="1" spans="1:18">
      <c r="A7" s="395" t="s">
        <v>92</v>
      </c>
      <c r="B7" s="395" t="s">
        <v>92</v>
      </c>
      <c r="C7" s="395" t="s">
        <v>92</v>
      </c>
      <c r="D7" s="395" t="s">
        <v>92</v>
      </c>
      <c r="E7" s="395">
        <v>1</v>
      </c>
      <c r="F7" s="395">
        <v>2</v>
      </c>
      <c r="G7" s="395">
        <v>3</v>
      </c>
      <c r="H7" s="395">
        <v>4</v>
      </c>
      <c r="I7" s="118">
        <v>5</v>
      </c>
      <c r="J7" s="118">
        <v>6</v>
      </c>
      <c r="K7" s="118">
        <v>7</v>
      </c>
      <c r="L7" s="118">
        <v>8</v>
      </c>
      <c r="M7" s="118">
        <v>9</v>
      </c>
      <c r="N7" s="118">
        <v>10</v>
      </c>
      <c r="O7" s="118">
        <v>11</v>
      </c>
      <c r="P7" s="118">
        <v>12</v>
      </c>
      <c r="Q7" s="118">
        <v>13</v>
      </c>
      <c r="R7" s="402">
        <v>14</v>
      </c>
    </row>
    <row r="8" s="384" customFormat="1" ht="27" customHeight="1" spans="1:246">
      <c r="A8" s="121"/>
      <c r="B8" s="399"/>
      <c r="C8" s="175"/>
      <c r="D8" s="175" t="s">
        <v>80</v>
      </c>
      <c r="E8" s="176">
        <f>E9+E13+E15+E17+E19+E21+E23</f>
        <v>1140.76</v>
      </c>
      <c r="F8" s="176">
        <f>F9+F13+F15+F17+F19+F21+F23</f>
        <v>378.98</v>
      </c>
      <c r="G8" s="176">
        <f>G9+G13+G15+G17+G19+G21+G23</f>
        <v>279.47</v>
      </c>
      <c r="H8" s="176">
        <f>H9+H13+H15+H17+H19+H21+H23</f>
        <v>27.18</v>
      </c>
      <c r="I8" s="176">
        <f>I9+I13+I17</f>
        <v>72.32</v>
      </c>
      <c r="J8" s="176">
        <f>J9</f>
        <v>761.78</v>
      </c>
      <c r="K8" s="176">
        <f>K9+K12</f>
        <v>512.4</v>
      </c>
      <c r="L8" s="176">
        <f t="shared" ref="L8:Q8" si="0">SUM(L9:L23)</f>
        <v>0</v>
      </c>
      <c r="M8" s="176">
        <f t="shared" si="0"/>
        <v>0</v>
      </c>
      <c r="N8" s="176">
        <f t="shared" si="0"/>
        <v>0</v>
      </c>
      <c r="O8" s="176">
        <f t="shared" si="0"/>
        <v>0</v>
      </c>
      <c r="P8" s="176">
        <f t="shared" si="0"/>
        <v>0</v>
      </c>
      <c r="Q8" s="176">
        <f t="shared" si="0"/>
        <v>252.38</v>
      </c>
      <c r="R8" s="403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0"/>
      <c r="DL8" s="390"/>
      <c r="DM8" s="390"/>
      <c r="DN8" s="390"/>
      <c r="DO8" s="390"/>
      <c r="DP8" s="390"/>
      <c r="DQ8" s="390"/>
      <c r="DR8" s="390"/>
      <c r="DS8" s="390"/>
      <c r="DT8" s="390"/>
      <c r="DU8" s="390"/>
      <c r="DV8" s="390"/>
      <c r="DW8" s="390"/>
      <c r="DX8" s="390"/>
      <c r="DY8" s="390"/>
      <c r="DZ8" s="390"/>
      <c r="EA8" s="390"/>
      <c r="EB8" s="390"/>
      <c r="EC8" s="390"/>
      <c r="ED8" s="390"/>
      <c r="EE8" s="390"/>
      <c r="EF8" s="390"/>
      <c r="EG8" s="390"/>
      <c r="EH8" s="390"/>
      <c r="EI8" s="390"/>
      <c r="EJ8" s="390"/>
      <c r="EK8" s="390"/>
      <c r="EL8" s="390"/>
      <c r="EM8" s="390"/>
      <c r="EN8" s="390"/>
      <c r="EO8" s="390"/>
      <c r="EP8" s="390"/>
      <c r="EQ8" s="390"/>
      <c r="ER8" s="390"/>
      <c r="ES8" s="390"/>
      <c r="ET8" s="390"/>
      <c r="EU8" s="390"/>
      <c r="EV8" s="390"/>
      <c r="EW8" s="390"/>
      <c r="EX8" s="390"/>
      <c r="EY8" s="390"/>
      <c r="EZ8" s="390"/>
      <c r="FA8" s="390"/>
      <c r="FB8" s="390"/>
      <c r="FC8" s="390"/>
      <c r="FD8" s="390"/>
      <c r="FE8" s="390"/>
      <c r="FF8" s="390"/>
      <c r="FG8" s="390"/>
      <c r="FH8" s="390"/>
      <c r="FI8" s="390"/>
      <c r="FJ8" s="390"/>
      <c r="FK8" s="390"/>
      <c r="FL8" s="390"/>
      <c r="FM8" s="390"/>
      <c r="FN8" s="390"/>
      <c r="FO8" s="390"/>
      <c r="FP8" s="390"/>
      <c r="FQ8" s="390"/>
      <c r="FR8" s="390"/>
      <c r="FS8" s="390"/>
      <c r="FT8" s="390"/>
      <c r="FU8" s="390"/>
      <c r="FV8" s="390"/>
      <c r="FW8" s="390"/>
      <c r="FX8" s="390"/>
      <c r="FY8" s="390"/>
      <c r="FZ8" s="390"/>
      <c r="GA8" s="390"/>
      <c r="GB8" s="390"/>
      <c r="GC8" s="390"/>
      <c r="GD8" s="390"/>
      <c r="GE8" s="390"/>
      <c r="GF8" s="390"/>
      <c r="GG8" s="390"/>
      <c r="GH8" s="390"/>
      <c r="GI8" s="390"/>
      <c r="GJ8" s="390"/>
      <c r="GK8" s="390"/>
      <c r="GL8" s="390"/>
      <c r="GM8" s="390"/>
      <c r="GN8" s="390"/>
      <c r="GO8" s="390"/>
      <c r="GP8" s="390"/>
      <c r="GQ8" s="390"/>
      <c r="GR8" s="390"/>
      <c r="GS8" s="390"/>
      <c r="GT8" s="390"/>
      <c r="GU8" s="390"/>
      <c r="GV8" s="390"/>
      <c r="GW8" s="390"/>
      <c r="GX8" s="390"/>
      <c r="GY8" s="390"/>
      <c r="GZ8" s="390"/>
      <c r="HA8" s="390"/>
      <c r="HB8" s="390"/>
      <c r="HC8" s="390"/>
      <c r="HD8" s="390"/>
      <c r="HE8" s="390"/>
      <c r="HF8" s="390"/>
      <c r="HG8" s="390"/>
      <c r="HH8" s="390"/>
      <c r="HI8" s="390"/>
      <c r="HJ8" s="390"/>
      <c r="HK8" s="390"/>
      <c r="HL8" s="390"/>
      <c r="HM8" s="390"/>
      <c r="HN8" s="390"/>
      <c r="HO8" s="390"/>
      <c r="HP8" s="390"/>
      <c r="HQ8" s="390"/>
      <c r="HR8" s="390"/>
      <c r="HS8" s="390"/>
      <c r="HT8" s="390"/>
      <c r="HU8" s="390"/>
      <c r="HV8" s="390"/>
      <c r="HW8" s="390"/>
      <c r="HX8" s="390"/>
      <c r="HY8" s="390"/>
      <c r="HZ8" s="390"/>
      <c r="IA8" s="390"/>
      <c r="IB8" s="390"/>
      <c r="IC8" s="390"/>
      <c r="ID8" s="390"/>
      <c r="IE8" s="390"/>
      <c r="IF8" s="390"/>
      <c r="IG8" s="390"/>
      <c r="IH8" s="390"/>
      <c r="II8" s="390"/>
      <c r="IJ8" s="390"/>
      <c r="IK8" s="390"/>
      <c r="IL8" s="390"/>
    </row>
    <row r="9" ht="27" customHeight="1" spans="1:18">
      <c r="A9" s="400"/>
      <c r="B9" s="400"/>
      <c r="C9" s="178" t="s">
        <v>93</v>
      </c>
      <c r="D9" s="161" t="s">
        <v>94</v>
      </c>
      <c r="E9" s="179">
        <v>903.35</v>
      </c>
      <c r="F9" s="180">
        <v>141.57</v>
      </c>
      <c r="G9" s="181">
        <v>66.82</v>
      </c>
      <c r="H9" s="181">
        <v>10.15</v>
      </c>
      <c r="I9" s="181">
        <v>64.6</v>
      </c>
      <c r="J9" s="181">
        <v>761.78</v>
      </c>
      <c r="K9" s="181">
        <f>K11+K12</f>
        <v>509.4</v>
      </c>
      <c r="L9" s="179"/>
      <c r="M9" s="181"/>
      <c r="N9" s="181"/>
      <c r="O9" s="181"/>
      <c r="P9" s="181"/>
      <c r="Q9" s="190">
        <v>252.38</v>
      </c>
      <c r="R9" s="403"/>
    </row>
    <row r="10" ht="27" customHeight="1" spans="1:18">
      <c r="A10" s="177" t="s">
        <v>115</v>
      </c>
      <c r="B10" s="177" t="s">
        <v>116</v>
      </c>
      <c r="C10" s="178" t="s">
        <v>93</v>
      </c>
      <c r="D10" s="161" t="s">
        <v>139</v>
      </c>
      <c r="E10" s="179">
        <f>F10+J10</f>
        <v>141.57</v>
      </c>
      <c r="F10" s="180">
        <v>141.57</v>
      </c>
      <c r="G10" s="181">
        <v>66.82</v>
      </c>
      <c r="H10" s="181">
        <v>10.15</v>
      </c>
      <c r="I10" s="181">
        <v>64.6</v>
      </c>
      <c r="J10" s="181"/>
      <c r="K10" s="181"/>
      <c r="L10" s="179"/>
      <c r="M10" s="181"/>
      <c r="N10" s="181"/>
      <c r="O10" s="181"/>
      <c r="P10" s="181"/>
      <c r="Q10" s="190"/>
      <c r="R10" s="403"/>
    </row>
    <row r="11" ht="27" customHeight="1" spans="1:18">
      <c r="A11" s="177" t="s">
        <v>115</v>
      </c>
      <c r="B11" s="177" t="s">
        <v>116</v>
      </c>
      <c r="C11" s="178" t="s">
        <v>93</v>
      </c>
      <c r="D11" s="161" t="s">
        <v>140</v>
      </c>
      <c r="E11" s="179">
        <f>F11+J11</f>
        <v>506.4</v>
      </c>
      <c r="F11" s="180">
        <f>SUM(G11:I11)</f>
        <v>0</v>
      </c>
      <c r="G11" s="181"/>
      <c r="H11" s="181"/>
      <c r="I11" s="181"/>
      <c r="J11" s="181">
        <f>SUM(K11:Q11)</f>
        <v>506.4</v>
      </c>
      <c r="K11" s="181">
        <v>506.4</v>
      </c>
      <c r="L11" s="179"/>
      <c r="M11" s="181"/>
      <c r="N11" s="181"/>
      <c r="O11" s="181"/>
      <c r="P11" s="181"/>
      <c r="Q11" s="190"/>
      <c r="R11" s="403"/>
    </row>
    <row r="12" ht="27" customHeight="1" spans="1:18">
      <c r="A12" s="177" t="s">
        <v>115</v>
      </c>
      <c r="B12" s="177" t="s">
        <v>116</v>
      </c>
      <c r="C12" s="178" t="s">
        <v>93</v>
      </c>
      <c r="D12" s="161" t="s">
        <v>141</v>
      </c>
      <c r="E12" s="179">
        <f>F12+J12</f>
        <v>3</v>
      </c>
      <c r="F12" s="180"/>
      <c r="G12" s="181"/>
      <c r="H12" s="181"/>
      <c r="I12" s="181"/>
      <c r="J12" s="181">
        <f>SUM(K12:Q12)</f>
        <v>3</v>
      </c>
      <c r="K12" s="181">
        <v>3</v>
      </c>
      <c r="L12" s="179"/>
      <c r="M12" s="181"/>
      <c r="N12" s="181"/>
      <c r="O12" s="181"/>
      <c r="P12" s="181"/>
      <c r="Q12" s="190"/>
      <c r="R12" s="403"/>
    </row>
    <row r="13" ht="27" customHeight="1" spans="1:18">
      <c r="A13" s="177"/>
      <c r="B13" s="177"/>
      <c r="C13" s="178" t="s">
        <v>95</v>
      </c>
      <c r="D13" s="161" t="s">
        <v>142</v>
      </c>
      <c r="E13" s="179">
        <v>24.04</v>
      </c>
      <c r="F13" s="180">
        <v>24.04</v>
      </c>
      <c r="G13" s="181">
        <v>18.93</v>
      </c>
      <c r="H13" s="181">
        <v>1.15</v>
      </c>
      <c r="I13" s="181">
        <v>3.96</v>
      </c>
      <c r="J13" s="181"/>
      <c r="K13" s="181"/>
      <c r="L13" s="179"/>
      <c r="M13" s="181"/>
      <c r="N13" s="181"/>
      <c r="O13" s="181"/>
      <c r="P13" s="181"/>
      <c r="Q13" s="190"/>
      <c r="R13" s="403"/>
    </row>
    <row r="14" ht="27" customHeight="1" spans="1:18">
      <c r="A14" s="177" t="s">
        <v>115</v>
      </c>
      <c r="B14" s="177" t="s">
        <v>116</v>
      </c>
      <c r="C14" s="178" t="s">
        <v>95</v>
      </c>
      <c r="D14" s="161" t="s">
        <v>140</v>
      </c>
      <c r="E14" s="179">
        <v>24.04</v>
      </c>
      <c r="F14" s="180">
        <v>24.04</v>
      </c>
      <c r="G14" s="181">
        <v>18.93</v>
      </c>
      <c r="H14" s="181">
        <v>1.15</v>
      </c>
      <c r="I14" s="181">
        <v>3.96</v>
      </c>
      <c r="J14" s="181"/>
      <c r="K14" s="181"/>
      <c r="L14" s="179"/>
      <c r="M14" s="181"/>
      <c r="N14" s="181"/>
      <c r="O14" s="181"/>
      <c r="P14" s="181"/>
      <c r="Q14" s="190"/>
      <c r="R14" s="403"/>
    </row>
    <row r="15" ht="27" customHeight="1" spans="1:18">
      <c r="A15" s="177"/>
      <c r="B15" s="177"/>
      <c r="C15" s="178" t="s">
        <v>97</v>
      </c>
      <c r="D15" s="161" t="s">
        <v>143</v>
      </c>
      <c r="E15" s="179">
        <v>47.36</v>
      </c>
      <c r="F15" s="180">
        <v>47.36</v>
      </c>
      <c r="G15" s="181">
        <v>44.78</v>
      </c>
      <c r="H15" s="181">
        <v>2.58</v>
      </c>
      <c r="I15" s="181"/>
      <c r="J15" s="181"/>
      <c r="K15" s="181"/>
      <c r="L15" s="179"/>
      <c r="M15" s="181"/>
      <c r="N15" s="181"/>
      <c r="O15" s="181"/>
      <c r="P15" s="181"/>
      <c r="Q15" s="190"/>
      <c r="R15" s="403"/>
    </row>
    <row r="16" ht="27" customHeight="1" spans="1:18">
      <c r="A16" s="177" t="s">
        <v>115</v>
      </c>
      <c r="B16" s="177" t="s">
        <v>117</v>
      </c>
      <c r="C16" s="178" t="s">
        <v>97</v>
      </c>
      <c r="D16" s="161" t="s">
        <v>144</v>
      </c>
      <c r="E16" s="179">
        <v>47.36</v>
      </c>
      <c r="F16" s="180">
        <v>47.36</v>
      </c>
      <c r="G16" s="181">
        <v>44.78</v>
      </c>
      <c r="H16" s="181">
        <v>2.58</v>
      </c>
      <c r="I16" s="181"/>
      <c r="J16" s="181"/>
      <c r="K16" s="181"/>
      <c r="L16" s="179"/>
      <c r="M16" s="181"/>
      <c r="N16" s="181"/>
      <c r="O16" s="181"/>
      <c r="P16" s="181"/>
      <c r="Q16" s="190"/>
      <c r="R16" s="403"/>
    </row>
    <row r="17" ht="27" customHeight="1" spans="1:18">
      <c r="A17" s="177"/>
      <c r="B17" s="177"/>
      <c r="C17" s="178" t="s">
        <v>99</v>
      </c>
      <c r="D17" s="161" t="s">
        <v>100</v>
      </c>
      <c r="E17" s="179">
        <v>31.32</v>
      </c>
      <c r="F17" s="180">
        <v>31.32</v>
      </c>
      <c r="G17" s="181">
        <v>23.98</v>
      </c>
      <c r="H17" s="181">
        <v>3.58</v>
      </c>
      <c r="I17" s="181">
        <v>3.76</v>
      </c>
      <c r="J17" s="181"/>
      <c r="K17" s="181"/>
      <c r="L17" s="179"/>
      <c r="M17" s="181"/>
      <c r="N17" s="181"/>
      <c r="O17" s="181"/>
      <c r="P17" s="181"/>
      <c r="Q17" s="190"/>
      <c r="R17" s="403"/>
    </row>
    <row r="18" ht="27" customHeight="1" spans="1:18">
      <c r="A18" s="177" t="s">
        <v>115</v>
      </c>
      <c r="B18" s="177" t="s">
        <v>116</v>
      </c>
      <c r="C18" s="178" t="s">
        <v>99</v>
      </c>
      <c r="D18" s="161" t="s">
        <v>144</v>
      </c>
      <c r="E18" s="179">
        <v>31.32</v>
      </c>
      <c r="F18" s="180">
        <v>31.32</v>
      </c>
      <c r="G18" s="181">
        <v>23.98</v>
      </c>
      <c r="H18" s="181">
        <v>3.58</v>
      </c>
      <c r="I18" s="181">
        <v>3.76</v>
      </c>
      <c r="J18" s="181"/>
      <c r="K18" s="181"/>
      <c r="L18" s="179"/>
      <c r="M18" s="181"/>
      <c r="N18" s="181"/>
      <c r="O18" s="181"/>
      <c r="P18" s="181"/>
      <c r="Q18" s="190"/>
      <c r="R18" s="403"/>
    </row>
    <row r="19" ht="27" customHeight="1" spans="1:18">
      <c r="A19" s="177"/>
      <c r="B19" s="177"/>
      <c r="C19" s="178" t="s">
        <v>101</v>
      </c>
      <c r="D19" s="161" t="s">
        <v>102</v>
      </c>
      <c r="E19" s="179">
        <v>47.44</v>
      </c>
      <c r="F19" s="180">
        <v>47.44</v>
      </c>
      <c r="G19" s="181">
        <v>44.36</v>
      </c>
      <c r="H19" s="181">
        <v>3.07</v>
      </c>
      <c r="I19" s="181"/>
      <c r="J19" s="181"/>
      <c r="K19" s="181"/>
      <c r="L19" s="179"/>
      <c r="M19" s="181"/>
      <c r="N19" s="181"/>
      <c r="O19" s="181"/>
      <c r="P19" s="181"/>
      <c r="Q19" s="190"/>
      <c r="R19" s="403"/>
    </row>
    <row r="20" ht="27" customHeight="1" spans="1:18">
      <c r="A20" s="177" t="s">
        <v>115</v>
      </c>
      <c r="B20" s="177" t="s">
        <v>118</v>
      </c>
      <c r="C20" s="178" t="s">
        <v>101</v>
      </c>
      <c r="D20" s="161" t="s">
        <v>145</v>
      </c>
      <c r="E20" s="179">
        <v>47.44</v>
      </c>
      <c r="F20" s="180">
        <v>47.44</v>
      </c>
      <c r="G20" s="181">
        <v>44.36</v>
      </c>
      <c r="H20" s="181">
        <v>3.07</v>
      </c>
      <c r="I20" s="181"/>
      <c r="J20" s="181"/>
      <c r="K20" s="181"/>
      <c r="L20" s="179"/>
      <c r="M20" s="181"/>
      <c r="N20" s="181"/>
      <c r="O20" s="181"/>
      <c r="P20" s="181"/>
      <c r="Q20" s="190"/>
      <c r="R20" s="403"/>
    </row>
    <row r="21" ht="27" customHeight="1" spans="1:18">
      <c r="A21" s="177"/>
      <c r="B21" s="177"/>
      <c r="C21" s="178" t="s">
        <v>103</v>
      </c>
      <c r="D21" s="161" t="s">
        <v>104</v>
      </c>
      <c r="E21" s="179">
        <v>57.22</v>
      </c>
      <c r="F21" s="180">
        <v>57.22</v>
      </c>
      <c r="G21" s="181">
        <v>53.13</v>
      </c>
      <c r="H21" s="181">
        <v>4.09</v>
      </c>
      <c r="I21" s="181"/>
      <c r="J21" s="181"/>
      <c r="K21" s="181"/>
      <c r="L21" s="179"/>
      <c r="M21" s="181"/>
      <c r="N21" s="181"/>
      <c r="O21" s="181"/>
      <c r="P21" s="181"/>
      <c r="Q21" s="190"/>
      <c r="R21" s="403"/>
    </row>
    <row r="22" ht="27" customHeight="1" spans="1:18">
      <c r="A22" s="177" t="s">
        <v>115</v>
      </c>
      <c r="B22" s="177" t="s">
        <v>118</v>
      </c>
      <c r="C22" s="178" t="s">
        <v>103</v>
      </c>
      <c r="D22" s="161" t="s">
        <v>145</v>
      </c>
      <c r="E22" s="179">
        <v>57.22</v>
      </c>
      <c r="F22" s="180">
        <v>57.22</v>
      </c>
      <c r="G22" s="181">
        <v>53.13</v>
      </c>
      <c r="H22" s="181">
        <v>4.09</v>
      </c>
      <c r="I22" s="181"/>
      <c r="J22" s="181"/>
      <c r="K22" s="181"/>
      <c r="L22" s="179"/>
      <c r="M22" s="181"/>
      <c r="N22" s="181"/>
      <c r="O22" s="181"/>
      <c r="P22" s="181"/>
      <c r="Q22" s="190"/>
      <c r="R22" s="403"/>
    </row>
    <row r="23" ht="27" customHeight="1" spans="1:18">
      <c r="A23" s="177"/>
      <c r="B23" s="177"/>
      <c r="C23" s="178" t="s">
        <v>101</v>
      </c>
      <c r="D23" s="161" t="s">
        <v>106</v>
      </c>
      <c r="E23" s="179">
        <v>30.03</v>
      </c>
      <c r="F23" s="180">
        <v>30.03</v>
      </c>
      <c r="G23" s="181">
        <v>27.47</v>
      </c>
      <c r="H23" s="181">
        <v>2.56</v>
      </c>
      <c r="I23" s="181"/>
      <c r="J23" s="181"/>
      <c r="K23" s="181"/>
      <c r="L23" s="179"/>
      <c r="M23" s="181"/>
      <c r="N23" s="181"/>
      <c r="O23" s="181"/>
      <c r="P23" s="181"/>
      <c r="Q23" s="190"/>
      <c r="R23" s="403"/>
    </row>
    <row r="24" ht="27" customHeight="1" spans="1:18">
      <c r="A24" s="177" t="s">
        <v>115</v>
      </c>
      <c r="B24" s="177" t="s">
        <v>118</v>
      </c>
      <c r="C24" s="178" t="s">
        <v>101</v>
      </c>
      <c r="D24" s="161" t="s">
        <v>145</v>
      </c>
      <c r="E24" s="179">
        <v>30.03</v>
      </c>
      <c r="F24" s="180">
        <v>30.03</v>
      </c>
      <c r="G24" s="181">
        <v>27.47</v>
      </c>
      <c r="H24" s="181">
        <v>2.56</v>
      </c>
      <c r="I24" s="181"/>
      <c r="J24" s="181"/>
      <c r="K24" s="181"/>
      <c r="L24" s="179"/>
      <c r="M24" s="181"/>
      <c r="N24" s="181"/>
      <c r="O24" s="181"/>
      <c r="P24" s="181"/>
      <c r="Q24" s="190"/>
      <c r="R24" s="403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2"/>
  <sheetViews>
    <sheetView showGridLines="0" showZeros="0" topLeftCell="A7" workbookViewId="0">
      <selection activeCell="H15" sqref="H15"/>
    </sheetView>
  </sheetViews>
  <sheetFormatPr defaultColWidth="6.875" defaultRowHeight="18.95" customHeight="1"/>
  <cols>
    <col min="1" max="1" width="5.375" style="385" customWidth="1"/>
    <col min="2" max="2" width="5.375" style="386" customWidth="1"/>
    <col min="3" max="3" width="7.625" style="387" customWidth="1"/>
    <col min="4" max="4" width="24.125" style="388" customWidth="1"/>
    <col min="5" max="8" width="8.625" style="389" customWidth="1"/>
    <col min="9" max="236" width="8" style="390" customWidth="1"/>
    <col min="237" max="241" width="6.875" style="391" customWidth="1"/>
    <col min="242" max="16384" width="6.875" style="391"/>
  </cols>
  <sheetData>
    <row r="1" ht="23.25" customHeight="1" spans="1:8">
      <c r="A1" s="107"/>
      <c r="B1" s="107"/>
      <c r="C1" s="107"/>
      <c r="D1" s="107"/>
      <c r="E1" s="107"/>
      <c r="F1" s="107"/>
      <c r="G1" s="107"/>
      <c r="H1" s="107" t="s">
        <v>246</v>
      </c>
    </row>
    <row r="2" ht="23.25" customHeight="1" spans="1:8">
      <c r="A2" s="109" t="s">
        <v>247</v>
      </c>
      <c r="B2" s="109"/>
      <c r="C2" s="109"/>
      <c r="D2" s="109"/>
      <c r="E2" s="109"/>
      <c r="F2" s="109"/>
      <c r="G2" s="109"/>
      <c r="H2" s="109"/>
    </row>
    <row r="3" s="383" customFormat="1" ht="23.25" customHeight="1" spans="1:8">
      <c r="A3" s="392"/>
      <c r="B3" s="110"/>
      <c r="C3" s="107"/>
      <c r="D3" s="107"/>
      <c r="E3" s="107"/>
      <c r="F3" s="107"/>
      <c r="G3" s="107"/>
      <c r="H3" s="107" t="s">
        <v>77</v>
      </c>
    </row>
    <row r="4" s="383" customFormat="1" ht="23.25" customHeight="1" spans="1:8">
      <c r="A4" s="393" t="s">
        <v>122</v>
      </c>
      <c r="B4" s="393"/>
      <c r="C4" s="116" t="s">
        <v>78</v>
      </c>
      <c r="D4" s="116" t="s">
        <v>110</v>
      </c>
      <c r="E4" s="394" t="s">
        <v>124</v>
      </c>
      <c r="F4" s="394"/>
      <c r="G4" s="394"/>
      <c r="H4" s="394"/>
    </row>
    <row r="5" s="383" customFormat="1" ht="23.25" customHeight="1" spans="1:8">
      <c r="A5" s="116" t="s">
        <v>112</v>
      </c>
      <c r="B5" s="116" t="s">
        <v>113</v>
      </c>
      <c r="C5" s="116"/>
      <c r="D5" s="116"/>
      <c r="E5" s="116" t="s">
        <v>80</v>
      </c>
      <c r="F5" s="116" t="s">
        <v>129</v>
      </c>
      <c r="G5" s="116" t="s">
        <v>130</v>
      </c>
      <c r="H5" s="116" t="s">
        <v>131</v>
      </c>
    </row>
    <row r="6" ht="31.5" customHeight="1" spans="1:8">
      <c r="A6" s="116"/>
      <c r="B6" s="116"/>
      <c r="C6" s="116"/>
      <c r="D6" s="116"/>
      <c r="E6" s="116"/>
      <c r="F6" s="116"/>
      <c r="G6" s="116"/>
      <c r="H6" s="116"/>
    </row>
    <row r="7" ht="23.25" customHeight="1" spans="1:8">
      <c r="A7" s="395" t="s">
        <v>92</v>
      </c>
      <c r="B7" s="395" t="s">
        <v>92</v>
      </c>
      <c r="C7" s="395" t="s">
        <v>92</v>
      </c>
      <c r="D7" s="395" t="s">
        <v>92</v>
      </c>
      <c r="E7" s="395">
        <v>2</v>
      </c>
      <c r="F7" s="395">
        <v>3</v>
      </c>
      <c r="G7" s="395">
        <v>4</v>
      </c>
      <c r="H7" s="118">
        <v>5</v>
      </c>
    </row>
    <row r="8" s="384" customFormat="1" ht="23.25" customHeight="1" spans="1:236">
      <c r="A8" s="313"/>
      <c r="B8" s="313"/>
      <c r="C8" s="313"/>
      <c r="D8" s="313" t="s">
        <v>80</v>
      </c>
      <c r="E8" s="396">
        <f>E9+E11+E13+E15+E17+E19+E21</f>
        <v>378.98</v>
      </c>
      <c r="F8" s="397">
        <f t="shared" ref="F8:H8" si="0">F9+F11+F13+F15+F17+F19+F21</f>
        <v>279.48</v>
      </c>
      <c r="G8" s="397">
        <f t="shared" si="0"/>
        <v>27.18</v>
      </c>
      <c r="H8" s="397">
        <f t="shared" si="0"/>
        <v>72.32</v>
      </c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0"/>
      <c r="DL8" s="390"/>
      <c r="DM8" s="390"/>
      <c r="DN8" s="390"/>
      <c r="DO8" s="390"/>
      <c r="DP8" s="390"/>
      <c r="DQ8" s="390"/>
      <c r="DR8" s="390"/>
      <c r="DS8" s="390"/>
      <c r="DT8" s="390"/>
      <c r="DU8" s="390"/>
      <c r="DV8" s="390"/>
      <c r="DW8" s="390"/>
      <c r="DX8" s="390"/>
      <c r="DY8" s="390"/>
      <c r="DZ8" s="390"/>
      <c r="EA8" s="390"/>
      <c r="EB8" s="390"/>
      <c r="EC8" s="390"/>
      <c r="ED8" s="390"/>
      <c r="EE8" s="390"/>
      <c r="EF8" s="390"/>
      <c r="EG8" s="390"/>
      <c r="EH8" s="390"/>
      <c r="EI8" s="390"/>
      <c r="EJ8" s="390"/>
      <c r="EK8" s="390"/>
      <c r="EL8" s="390"/>
      <c r="EM8" s="390"/>
      <c r="EN8" s="390"/>
      <c r="EO8" s="390"/>
      <c r="EP8" s="390"/>
      <c r="EQ8" s="390"/>
      <c r="ER8" s="390"/>
      <c r="ES8" s="390"/>
      <c r="ET8" s="390"/>
      <c r="EU8" s="390"/>
      <c r="EV8" s="390"/>
      <c r="EW8" s="390"/>
      <c r="EX8" s="390"/>
      <c r="EY8" s="390"/>
      <c r="EZ8" s="390"/>
      <c r="FA8" s="390"/>
      <c r="FB8" s="390"/>
      <c r="FC8" s="390"/>
      <c r="FD8" s="390"/>
      <c r="FE8" s="390"/>
      <c r="FF8" s="390"/>
      <c r="FG8" s="390"/>
      <c r="FH8" s="390"/>
      <c r="FI8" s="390"/>
      <c r="FJ8" s="390"/>
      <c r="FK8" s="390"/>
      <c r="FL8" s="390"/>
      <c r="FM8" s="390"/>
      <c r="FN8" s="390"/>
      <c r="FO8" s="390"/>
      <c r="FP8" s="390"/>
      <c r="FQ8" s="390"/>
      <c r="FR8" s="390"/>
      <c r="FS8" s="390"/>
      <c r="FT8" s="390"/>
      <c r="FU8" s="390"/>
      <c r="FV8" s="390"/>
      <c r="FW8" s="390"/>
      <c r="FX8" s="390"/>
      <c r="FY8" s="390"/>
      <c r="FZ8" s="390"/>
      <c r="GA8" s="390"/>
      <c r="GB8" s="390"/>
      <c r="GC8" s="390"/>
      <c r="GD8" s="390"/>
      <c r="GE8" s="390"/>
      <c r="GF8" s="390"/>
      <c r="GG8" s="390"/>
      <c r="GH8" s="390"/>
      <c r="GI8" s="390"/>
      <c r="GJ8" s="390"/>
      <c r="GK8" s="390"/>
      <c r="GL8" s="390"/>
      <c r="GM8" s="390"/>
      <c r="GN8" s="390"/>
      <c r="GO8" s="390"/>
      <c r="GP8" s="390"/>
      <c r="GQ8" s="390"/>
      <c r="GR8" s="390"/>
      <c r="GS8" s="390"/>
      <c r="GT8" s="390"/>
      <c r="GU8" s="390"/>
      <c r="GV8" s="390"/>
      <c r="GW8" s="390"/>
      <c r="GX8" s="390"/>
      <c r="GY8" s="390"/>
      <c r="GZ8" s="390"/>
      <c r="HA8" s="390"/>
      <c r="HB8" s="390"/>
      <c r="HC8" s="390"/>
      <c r="HD8" s="390"/>
      <c r="HE8" s="390"/>
      <c r="HF8" s="390"/>
      <c r="HG8" s="390"/>
      <c r="HH8" s="390"/>
      <c r="HI8" s="390"/>
      <c r="HJ8" s="390"/>
      <c r="HK8" s="390"/>
      <c r="HL8" s="390"/>
      <c r="HM8" s="390"/>
      <c r="HN8" s="390"/>
      <c r="HO8" s="390"/>
      <c r="HP8" s="390"/>
      <c r="HQ8" s="390"/>
      <c r="HR8" s="390"/>
      <c r="HS8" s="390"/>
      <c r="HT8" s="390"/>
      <c r="HU8" s="390"/>
      <c r="HV8" s="390"/>
      <c r="HW8" s="390"/>
      <c r="HX8" s="390"/>
      <c r="HY8" s="390"/>
      <c r="HZ8" s="390"/>
      <c r="IA8" s="390"/>
      <c r="IB8" s="390"/>
    </row>
    <row r="9" ht="23.25" customHeight="1" spans="1:8">
      <c r="A9" s="315"/>
      <c r="B9" s="315"/>
      <c r="C9" s="339" t="s">
        <v>93</v>
      </c>
      <c r="D9" s="315" t="s">
        <v>94</v>
      </c>
      <c r="E9" s="396">
        <f>SUM(F9:H9)</f>
        <v>141.57</v>
      </c>
      <c r="F9" s="396">
        <v>66.82</v>
      </c>
      <c r="G9" s="396">
        <v>10.15</v>
      </c>
      <c r="H9" s="397">
        <v>64.6</v>
      </c>
    </row>
    <row r="10" ht="23.25" customHeight="1" spans="1:8">
      <c r="A10" s="177" t="s">
        <v>115</v>
      </c>
      <c r="B10" s="177" t="s">
        <v>116</v>
      </c>
      <c r="C10" s="178" t="s">
        <v>93</v>
      </c>
      <c r="D10" s="161" t="s">
        <v>139</v>
      </c>
      <c r="E10" s="396">
        <f>SUM(F10:H10)</f>
        <v>141.57</v>
      </c>
      <c r="F10" s="396">
        <v>66.82</v>
      </c>
      <c r="G10" s="396">
        <v>10.15</v>
      </c>
      <c r="H10" s="397">
        <v>64.6</v>
      </c>
    </row>
    <row r="11" ht="23.25" customHeight="1" spans="1:8">
      <c r="A11" s="326"/>
      <c r="B11" s="326"/>
      <c r="C11" s="178" t="s">
        <v>95</v>
      </c>
      <c r="D11" s="161" t="s">
        <v>142</v>
      </c>
      <c r="E11" s="396">
        <f t="shared" ref="E11:E21" si="1">SUM(F11:H11)</f>
        <v>24.04</v>
      </c>
      <c r="F11" s="396">
        <v>18.93</v>
      </c>
      <c r="G11" s="396">
        <v>1.15</v>
      </c>
      <c r="H11" s="397">
        <v>3.96</v>
      </c>
    </row>
    <row r="12" ht="23.25" customHeight="1" spans="1:8">
      <c r="A12" s="326" t="s">
        <v>115</v>
      </c>
      <c r="B12" s="326" t="s">
        <v>116</v>
      </c>
      <c r="C12" s="178" t="s">
        <v>95</v>
      </c>
      <c r="D12" s="161" t="s">
        <v>140</v>
      </c>
      <c r="E12" s="396">
        <f t="shared" ref="E12" si="2">SUM(F12:H12)</f>
        <v>24.04</v>
      </c>
      <c r="F12" s="396">
        <v>18.93</v>
      </c>
      <c r="G12" s="396">
        <v>1.15</v>
      </c>
      <c r="H12" s="397">
        <v>3.96</v>
      </c>
    </row>
    <row r="13" ht="23.25" customHeight="1" spans="1:8">
      <c r="A13" s="177"/>
      <c r="B13" s="177"/>
      <c r="C13" s="178" t="s">
        <v>97</v>
      </c>
      <c r="D13" s="161" t="s">
        <v>143</v>
      </c>
      <c r="E13" s="396">
        <f t="shared" si="1"/>
        <v>47.36</v>
      </c>
      <c r="F13" s="396">
        <v>44.78</v>
      </c>
      <c r="G13" s="396">
        <v>2.58</v>
      </c>
      <c r="H13" s="397"/>
    </row>
    <row r="14" ht="23.25" customHeight="1" spans="1:8">
      <c r="A14" s="177" t="s">
        <v>115</v>
      </c>
      <c r="B14" s="177" t="s">
        <v>117</v>
      </c>
      <c r="C14" s="178" t="s">
        <v>97</v>
      </c>
      <c r="D14" s="161" t="s">
        <v>144</v>
      </c>
      <c r="E14" s="396">
        <f t="shared" ref="E14" si="3">SUM(F14:H14)</f>
        <v>47.36</v>
      </c>
      <c r="F14" s="396">
        <v>44.78</v>
      </c>
      <c r="G14" s="396">
        <v>2.58</v>
      </c>
      <c r="H14" s="397"/>
    </row>
    <row r="15" ht="23.25" customHeight="1" spans="1:8">
      <c r="A15" s="177"/>
      <c r="B15" s="177"/>
      <c r="C15" s="178" t="s">
        <v>99</v>
      </c>
      <c r="D15" s="161" t="s">
        <v>100</v>
      </c>
      <c r="E15" s="396">
        <f t="shared" si="1"/>
        <v>31.32</v>
      </c>
      <c r="F15" s="396">
        <v>23.98</v>
      </c>
      <c r="G15" s="396">
        <v>3.58</v>
      </c>
      <c r="H15" s="397">
        <v>3.76</v>
      </c>
    </row>
    <row r="16" ht="23.25" customHeight="1" spans="1:8">
      <c r="A16" s="177" t="s">
        <v>115</v>
      </c>
      <c r="B16" s="177" t="s">
        <v>117</v>
      </c>
      <c r="C16" s="178" t="s">
        <v>99</v>
      </c>
      <c r="D16" s="161" t="s">
        <v>144</v>
      </c>
      <c r="E16" s="396">
        <f t="shared" ref="E16" si="4">SUM(F16:H16)</f>
        <v>31.32</v>
      </c>
      <c r="F16" s="396">
        <v>23.98</v>
      </c>
      <c r="G16" s="396">
        <v>3.58</v>
      </c>
      <c r="H16" s="397">
        <v>3.76</v>
      </c>
    </row>
    <row r="17" ht="23.25" customHeight="1" spans="1:8">
      <c r="A17" s="177"/>
      <c r="B17" s="177"/>
      <c r="C17" s="178" t="s">
        <v>101</v>
      </c>
      <c r="D17" s="161" t="s">
        <v>102</v>
      </c>
      <c r="E17" s="396">
        <f t="shared" si="1"/>
        <v>47.44</v>
      </c>
      <c r="F17" s="396">
        <v>44.36</v>
      </c>
      <c r="G17" s="396">
        <v>3.08</v>
      </c>
      <c r="H17" s="397"/>
    </row>
    <row r="18" ht="23.25" customHeight="1" spans="1:8">
      <c r="A18" s="177" t="s">
        <v>115</v>
      </c>
      <c r="B18" s="177" t="s">
        <v>118</v>
      </c>
      <c r="C18" s="178" t="s">
        <v>101</v>
      </c>
      <c r="D18" s="161" t="s">
        <v>145</v>
      </c>
      <c r="E18" s="396">
        <f t="shared" ref="E18" si="5">SUM(F18:H18)</f>
        <v>47.44</v>
      </c>
      <c r="F18" s="396">
        <v>44.36</v>
      </c>
      <c r="G18" s="396">
        <v>3.08</v>
      </c>
      <c r="H18" s="397"/>
    </row>
    <row r="19" ht="23.25" customHeight="1" spans="1:8">
      <c r="A19" s="177"/>
      <c r="B19" s="177"/>
      <c r="C19" s="178" t="s">
        <v>103</v>
      </c>
      <c r="D19" s="161" t="s">
        <v>104</v>
      </c>
      <c r="E19" s="396">
        <f t="shared" si="1"/>
        <v>57.22</v>
      </c>
      <c r="F19" s="396">
        <v>53.13</v>
      </c>
      <c r="G19" s="396">
        <v>4.09</v>
      </c>
      <c r="H19" s="397"/>
    </row>
    <row r="20" ht="23.25" customHeight="1" spans="1:8">
      <c r="A20" s="177" t="s">
        <v>115</v>
      </c>
      <c r="B20" s="177" t="s">
        <v>118</v>
      </c>
      <c r="C20" s="178" t="s">
        <v>103</v>
      </c>
      <c r="D20" s="161" t="s">
        <v>145</v>
      </c>
      <c r="E20" s="396">
        <f t="shared" ref="E20" si="6">SUM(F20:H20)</f>
        <v>57.22</v>
      </c>
      <c r="F20" s="396">
        <v>53.13</v>
      </c>
      <c r="G20" s="396">
        <v>4.09</v>
      </c>
      <c r="H20" s="397"/>
    </row>
    <row r="21" ht="23.25" customHeight="1" spans="1:8">
      <c r="A21" s="177"/>
      <c r="B21" s="177"/>
      <c r="C21" s="178" t="s">
        <v>105</v>
      </c>
      <c r="D21" s="161" t="s">
        <v>106</v>
      </c>
      <c r="E21" s="396">
        <f t="shared" si="1"/>
        <v>30.03</v>
      </c>
      <c r="F21" s="396">
        <v>27.48</v>
      </c>
      <c r="G21" s="396">
        <v>2.55</v>
      </c>
      <c r="H21" s="397"/>
    </row>
    <row r="22" ht="23.25" customHeight="1" spans="1:8">
      <c r="A22" s="177" t="s">
        <v>115</v>
      </c>
      <c r="B22" s="177" t="s">
        <v>118</v>
      </c>
      <c r="C22" s="178" t="s">
        <v>105</v>
      </c>
      <c r="D22" s="161" t="s">
        <v>145</v>
      </c>
      <c r="E22" s="396">
        <f t="shared" ref="E22" si="7">SUM(F22:H22)</f>
        <v>30.03</v>
      </c>
      <c r="F22" s="396">
        <v>27.48</v>
      </c>
      <c r="G22" s="396">
        <v>2.55</v>
      </c>
      <c r="H22" s="397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2"/>
  <sheetViews>
    <sheetView showGridLines="0" showZeros="0" workbookViewId="0">
      <selection activeCell="M17" sqref="M17"/>
    </sheetView>
  </sheetViews>
  <sheetFormatPr defaultColWidth="6.75" defaultRowHeight="23.1" customHeight="1"/>
  <cols>
    <col min="1" max="3" width="3.625" style="351" customWidth="1"/>
    <col min="4" max="4" width="7.25" style="351" customWidth="1"/>
    <col min="5" max="5" width="19.5" style="351" customWidth="1"/>
    <col min="6" max="6" width="9" style="351" customWidth="1"/>
    <col min="7" max="7" width="8.5" style="351" customWidth="1"/>
    <col min="8" max="11" width="7.5" style="351" customWidth="1"/>
    <col min="12" max="12" width="7.5" style="352" customWidth="1"/>
    <col min="13" max="21" width="7.5" style="351" customWidth="1"/>
    <col min="22" max="22" width="8.125" style="351" customWidth="1"/>
    <col min="23" max="25" width="7.5" style="351" customWidth="1"/>
    <col min="26" max="16384" width="6.75" style="351"/>
  </cols>
  <sheetData>
    <row r="1" customHeight="1" spans="2:26">
      <c r="B1" s="353"/>
      <c r="C1" s="353"/>
      <c r="D1" s="353"/>
      <c r="E1" s="353"/>
      <c r="F1" s="353"/>
      <c r="G1" s="353"/>
      <c r="H1" s="353"/>
      <c r="I1" s="353"/>
      <c r="J1" s="353"/>
      <c r="K1" s="353"/>
      <c r="M1" s="353"/>
      <c r="N1" s="353"/>
      <c r="O1" s="353"/>
      <c r="P1" s="353"/>
      <c r="Q1" s="353"/>
      <c r="R1" s="353"/>
      <c r="S1" s="353"/>
      <c r="T1" s="353"/>
      <c r="U1" s="353"/>
      <c r="Y1" s="377" t="s">
        <v>248</v>
      </c>
      <c r="Z1" s="378"/>
    </row>
    <row r="2" customHeight="1" spans="1:25">
      <c r="A2" s="354" t="s">
        <v>249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</row>
    <row r="3" customHeight="1" spans="1:26">
      <c r="A3" s="355"/>
      <c r="B3" s="355"/>
      <c r="C3" s="355"/>
      <c r="D3" s="356"/>
      <c r="E3" s="356"/>
      <c r="F3" s="356"/>
      <c r="G3" s="356"/>
      <c r="H3" s="356"/>
      <c r="I3" s="356"/>
      <c r="J3" s="356"/>
      <c r="K3" s="356"/>
      <c r="M3" s="356"/>
      <c r="N3" s="356"/>
      <c r="O3" s="356"/>
      <c r="P3" s="356"/>
      <c r="Q3" s="356"/>
      <c r="R3" s="356"/>
      <c r="S3" s="356"/>
      <c r="T3" s="356"/>
      <c r="U3" s="356"/>
      <c r="X3" s="371" t="s">
        <v>77</v>
      </c>
      <c r="Y3" s="371"/>
      <c r="Z3" s="379"/>
    </row>
    <row r="4" ht="27" customHeight="1" spans="1:27">
      <c r="A4" s="357" t="s">
        <v>109</v>
      </c>
      <c r="B4" s="357"/>
      <c r="C4" s="357"/>
      <c r="D4" s="358" t="s">
        <v>78</v>
      </c>
      <c r="E4" s="358" t="s">
        <v>110</v>
      </c>
      <c r="F4" s="358" t="s">
        <v>111</v>
      </c>
      <c r="G4" s="359" t="s">
        <v>164</v>
      </c>
      <c r="H4" s="360"/>
      <c r="I4" s="360"/>
      <c r="J4" s="360"/>
      <c r="K4" s="360"/>
      <c r="L4" s="365"/>
      <c r="M4" s="366" t="s">
        <v>165</v>
      </c>
      <c r="N4" s="366"/>
      <c r="O4" s="366"/>
      <c r="P4" s="366"/>
      <c r="Q4" s="366"/>
      <c r="R4" s="366"/>
      <c r="S4" s="366"/>
      <c r="T4" s="366"/>
      <c r="U4" s="366"/>
      <c r="V4" s="366"/>
      <c r="W4" s="372" t="s">
        <v>166</v>
      </c>
      <c r="X4" s="358" t="s">
        <v>167</v>
      </c>
      <c r="Y4" s="358"/>
      <c r="Z4" s="358"/>
      <c r="AA4" s="358"/>
    </row>
    <row r="5" ht="27" customHeight="1" spans="1:27">
      <c r="A5" s="361" t="s">
        <v>112</v>
      </c>
      <c r="B5" s="361" t="s">
        <v>113</v>
      </c>
      <c r="C5" s="361" t="s">
        <v>114</v>
      </c>
      <c r="D5" s="358"/>
      <c r="E5" s="358"/>
      <c r="F5" s="358"/>
      <c r="G5" s="358" t="s">
        <v>80</v>
      </c>
      <c r="H5" s="358" t="s">
        <v>168</v>
      </c>
      <c r="I5" s="358" t="s">
        <v>169</v>
      </c>
      <c r="J5" s="358" t="s">
        <v>170</v>
      </c>
      <c r="K5" s="367" t="s">
        <v>171</v>
      </c>
      <c r="L5" s="358" t="s">
        <v>172</v>
      </c>
      <c r="M5" s="358" t="s">
        <v>80</v>
      </c>
      <c r="N5" s="358" t="s">
        <v>173</v>
      </c>
      <c r="O5" s="368" t="s">
        <v>174</v>
      </c>
      <c r="P5" s="358" t="s">
        <v>175</v>
      </c>
      <c r="Q5" s="358" t="s">
        <v>176</v>
      </c>
      <c r="R5" s="368" t="s">
        <v>177</v>
      </c>
      <c r="S5" s="367" t="s">
        <v>178</v>
      </c>
      <c r="T5" s="358" t="s">
        <v>179</v>
      </c>
      <c r="U5" s="358" t="s">
        <v>180</v>
      </c>
      <c r="V5" s="358" t="s">
        <v>181</v>
      </c>
      <c r="W5" s="373"/>
      <c r="X5" s="358" t="s">
        <v>80</v>
      </c>
      <c r="Y5" s="358" t="s">
        <v>182</v>
      </c>
      <c r="Z5" s="358" t="s">
        <v>183</v>
      </c>
      <c r="AA5" s="358" t="s">
        <v>167</v>
      </c>
    </row>
    <row r="6" ht="27" customHeight="1" spans="1:27">
      <c r="A6" s="361"/>
      <c r="B6" s="361"/>
      <c r="C6" s="361"/>
      <c r="D6" s="358"/>
      <c r="E6" s="358"/>
      <c r="F6" s="358"/>
      <c r="G6" s="358"/>
      <c r="H6" s="358"/>
      <c r="I6" s="358"/>
      <c r="J6" s="358"/>
      <c r="K6" s="367"/>
      <c r="L6" s="358"/>
      <c r="M6" s="358"/>
      <c r="N6" s="358"/>
      <c r="O6" s="369"/>
      <c r="P6" s="358"/>
      <c r="Q6" s="358"/>
      <c r="R6" s="369"/>
      <c r="S6" s="367"/>
      <c r="T6" s="358"/>
      <c r="U6" s="358"/>
      <c r="V6" s="358"/>
      <c r="W6" s="374"/>
      <c r="X6" s="358"/>
      <c r="Y6" s="358"/>
      <c r="Z6" s="358"/>
      <c r="AA6" s="358"/>
    </row>
    <row r="7" customHeight="1" spans="1:27">
      <c r="A7" s="357" t="s">
        <v>92</v>
      </c>
      <c r="B7" s="357" t="s">
        <v>92</v>
      </c>
      <c r="C7" s="357" t="s">
        <v>92</v>
      </c>
      <c r="D7" s="362" t="s">
        <v>92</v>
      </c>
      <c r="E7" s="362" t="s">
        <v>92</v>
      </c>
      <c r="F7" s="362">
        <v>1</v>
      </c>
      <c r="G7" s="362">
        <v>2</v>
      </c>
      <c r="H7" s="362">
        <v>3</v>
      </c>
      <c r="I7" s="362">
        <v>4</v>
      </c>
      <c r="J7" s="362">
        <v>5</v>
      </c>
      <c r="K7" s="362">
        <v>6</v>
      </c>
      <c r="L7" s="362">
        <v>7</v>
      </c>
      <c r="M7" s="362">
        <v>8</v>
      </c>
      <c r="N7" s="362">
        <v>9</v>
      </c>
      <c r="O7" s="362">
        <v>10</v>
      </c>
      <c r="P7" s="362">
        <v>11</v>
      </c>
      <c r="Q7" s="362">
        <v>12</v>
      </c>
      <c r="R7" s="362">
        <v>13</v>
      </c>
      <c r="S7" s="362">
        <v>14</v>
      </c>
      <c r="T7" s="362">
        <v>15</v>
      </c>
      <c r="U7" s="362">
        <v>16</v>
      </c>
      <c r="V7" s="362">
        <v>17</v>
      </c>
      <c r="W7" s="362">
        <v>18</v>
      </c>
      <c r="X7" s="362">
        <v>19</v>
      </c>
      <c r="Y7" s="362">
        <v>20</v>
      </c>
      <c r="Z7" s="380">
        <v>21</v>
      </c>
      <c r="AA7" s="380">
        <v>22</v>
      </c>
    </row>
    <row r="8" s="350" customFormat="1" ht="27" customHeight="1" spans="1:254">
      <c r="A8" s="362"/>
      <c r="B8" s="362"/>
      <c r="C8" s="362"/>
      <c r="D8" s="362"/>
      <c r="E8" s="362" t="s">
        <v>80</v>
      </c>
      <c r="F8" s="363">
        <f>F9+F11+F13+F15+F17+F19+F21</f>
        <v>279.46</v>
      </c>
      <c r="G8" s="363">
        <f t="shared" ref="G8:W8" si="0">G9+G11+G13+G15+G17+G19+G21</f>
        <v>181.81</v>
      </c>
      <c r="H8" s="363">
        <f t="shared" si="0"/>
        <v>109.18</v>
      </c>
      <c r="I8" s="363">
        <f t="shared" si="0"/>
        <v>22.35</v>
      </c>
      <c r="J8" s="363">
        <f t="shared" si="0"/>
        <v>0</v>
      </c>
      <c r="K8" s="363">
        <f t="shared" si="0"/>
        <v>0</v>
      </c>
      <c r="L8" s="363">
        <f t="shared" si="0"/>
        <v>50.28</v>
      </c>
      <c r="M8" s="363">
        <f t="shared" si="0"/>
        <v>70.8</v>
      </c>
      <c r="N8" s="363">
        <f t="shared" si="0"/>
        <v>36.37</v>
      </c>
      <c r="O8" s="363">
        <f t="shared" si="0"/>
        <v>14.56</v>
      </c>
      <c r="P8" s="363">
        <f t="shared" si="0"/>
        <v>12.53</v>
      </c>
      <c r="Q8" s="363">
        <f t="shared" si="0"/>
        <v>1.35</v>
      </c>
      <c r="R8" s="363">
        <f t="shared" si="0"/>
        <v>1.45</v>
      </c>
      <c r="S8" s="363">
        <f t="shared" si="0"/>
        <v>0.74</v>
      </c>
      <c r="T8" s="363">
        <f t="shared" si="0"/>
        <v>1.12</v>
      </c>
      <c r="U8" s="363">
        <f t="shared" si="0"/>
        <v>2.68</v>
      </c>
      <c r="V8" s="363">
        <f t="shared" si="0"/>
        <v>0</v>
      </c>
      <c r="W8" s="363">
        <f t="shared" si="0"/>
        <v>26.85</v>
      </c>
      <c r="X8" s="375"/>
      <c r="Y8" s="375"/>
      <c r="Z8" s="381"/>
      <c r="AA8" s="381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2"/>
      <c r="DA8" s="382"/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2"/>
      <c r="DT8" s="382"/>
      <c r="DU8" s="382"/>
      <c r="DV8" s="382"/>
      <c r="DW8" s="382"/>
      <c r="DX8" s="382"/>
      <c r="DY8" s="382"/>
      <c r="DZ8" s="382"/>
      <c r="EA8" s="382"/>
      <c r="EB8" s="382"/>
      <c r="EC8" s="382"/>
      <c r="ED8" s="382"/>
      <c r="EE8" s="382"/>
      <c r="EF8" s="382"/>
      <c r="EG8" s="382"/>
      <c r="EH8" s="382"/>
      <c r="EI8" s="382"/>
      <c r="EJ8" s="382"/>
      <c r="EK8" s="382"/>
      <c r="EL8" s="382"/>
      <c r="EM8" s="382"/>
      <c r="EN8" s="382"/>
      <c r="EO8" s="382"/>
      <c r="EP8" s="382"/>
      <c r="EQ8" s="382"/>
      <c r="ER8" s="382"/>
      <c r="ES8" s="382"/>
      <c r="ET8" s="382"/>
      <c r="EU8" s="382"/>
      <c r="EV8" s="382"/>
      <c r="EW8" s="382"/>
      <c r="EX8" s="382"/>
      <c r="EY8" s="382"/>
      <c r="EZ8" s="382"/>
      <c r="FA8" s="382"/>
      <c r="FB8" s="382"/>
      <c r="FC8" s="382"/>
      <c r="FD8" s="382"/>
      <c r="FE8" s="382"/>
      <c r="FF8" s="382"/>
      <c r="FG8" s="382"/>
      <c r="FH8" s="382"/>
      <c r="FI8" s="382"/>
      <c r="FJ8" s="382"/>
      <c r="FK8" s="382"/>
      <c r="FL8" s="382"/>
      <c r="FM8" s="382"/>
      <c r="FN8" s="382"/>
      <c r="FO8" s="382"/>
      <c r="FP8" s="382"/>
      <c r="FQ8" s="382"/>
      <c r="FR8" s="382"/>
      <c r="FS8" s="382"/>
      <c r="FT8" s="382"/>
      <c r="FU8" s="382"/>
      <c r="FV8" s="382"/>
      <c r="FW8" s="382"/>
      <c r="FX8" s="382"/>
      <c r="FY8" s="382"/>
      <c r="FZ8" s="382"/>
      <c r="GA8" s="382"/>
      <c r="GB8" s="382"/>
      <c r="GC8" s="382"/>
      <c r="GD8" s="382"/>
      <c r="GE8" s="382"/>
      <c r="GF8" s="382"/>
      <c r="GG8" s="382"/>
      <c r="GH8" s="382"/>
      <c r="GI8" s="382"/>
      <c r="GJ8" s="382"/>
      <c r="GK8" s="382"/>
      <c r="GL8" s="382"/>
      <c r="GM8" s="382"/>
      <c r="GN8" s="382"/>
      <c r="GO8" s="382"/>
      <c r="GP8" s="382"/>
      <c r="GQ8" s="382"/>
      <c r="GR8" s="382"/>
      <c r="GS8" s="382"/>
      <c r="GT8" s="382"/>
      <c r="GU8" s="382"/>
      <c r="GV8" s="382"/>
      <c r="GW8" s="382"/>
      <c r="GX8" s="382"/>
      <c r="GY8" s="382"/>
      <c r="GZ8" s="382"/>
      <c r="HA8" s="382"/>
      <c r="HB8" s="382"/>
      <c r="HC8" s="382"/>
      <c r="HD8" s="382"/>
      <c r="HE8" s="382"/>
      <c r="HF8" s="382"/>
      <c r="HG8" s="382"/>
      <c r="HH8" s="382"/>
      <c r="HI8" s="382"/>
      <c r="HJ8" s="382"/>
      <c r="HK8" s="382"/>
      <c r="HL8" s="382"/>
      <c r="HM8" s="382"/>
      <c r="HN8" s="382"/>
      <c r="HO8" s="382"/>
      <c r="HP8" s="382"/>
      <c r="HQ8" s="382"/>
      <c r="HR8" s="382"/>
      <c r="HS8" s="382"/>
      <c r="HT8" s="382"/>
      <c r="HU8" s="382"/>
      <c r="HV8" s="382"/>
      <c r="HW8" s="382"/>
      <c r="HX8" s="382"/>
      <c r="HY8" s="382"/>
      <c r="HZ8" s="382"/>
      <c r="IA8" s="382"/>
      <c r="IB8" s="382"/>
      <c r="IC8" s="382"/>
      <c r="ID8" s="382"/>
      <c r="IE8" s="382"/>
      <c r="IF8" s="382"/>
      <c r="IG8" s="382"/>
      <c r="IH8" s="382"/>
      <c r="II8" s="382"/>
      <c r="IJ8" s="382"/>
      <c r="IK8" s="382"/>
      <c r="IL8" s="382"/>
      <c r="IM8" s="382"/>
      <c r="IN8" s="382"/>
      <c r="IO8" s="382"/>
      <c r="IP8" s="382"/>
      <c r="IQ8" s="382"/>
      <c r="IR8" s="382"/>
      <c r="IS8" s="382"/>
      <c r="IT8" s="382"/>
    </row>
    <row r="9" ht="27" customHeight="1" spans="1:27">
      <c r="A9" s="315"/>
      <c r="B9" s="315"/>
      <c r="C9" s="315"/>
      <c r="D9" s="339">
        <v>202001</v>
      </c>
      <c r="E9" s="339" t="s">
        <v>94</v>
      </c>
      <c r="F9" s="349">
        <f>G9+M9+W9+X9</f>
        <v>66.82</v>
      </c>
      <c r="G9" s="349">
        <f>H9+I9+J9+K9+L9</f>
        <v>43.48</v>
      </c>
      <c r="H9" s="349">
        <v>27.45</v>
      </c>
      <c r="I9" s="349">
        <v>16.03</v>
      </c>
      <c r="J9" s="349"/>
      <c r="K9" s="349"/>
      <c r="L9" s="370"/>
      <c r="M9" s="349">
        <f>N9+P9+Q9+S9+T9+U9+V9+O9</f>
        <v>17.14</v>
      </c>
      <c r="N9" s="349">
        <v>8.69</v>
      </c>
      <c r="O9" s="349">
        <v>3.48</v>
      </c>
      <c r="P9" s="349">
        <v>2.89</v>
      </c>
      <c r="Q9" s="349">
        <v>1.01</v>
      </c>
      <c r="R9" s="349"/>
      <c r="S9" s="349">
        <v>0.18</v>
      </c>
      <c r="T9" s="349">
        <v>0.27</v>
      </c>
      <c r="U9" s="349">
        <v>0.62</v>
      </c>
      <c r="V9" s="349"/>
      <c r="W9" s="349">
        <v>6.2</v>
      </c>
      <c r="X9" s="375"/>
      <c r="Y9" s="375"/>
      <c r="Z9" s="376"/>
      <c r="AA9" s="376"/>
    </row>
    <row r="10" ht="27" customHeight="1" spans="1:27">
      <c r="A10" s="315" t="s">
        <v>115</v>
      </c>
      <c r="B10" s="315" t="s">
        <v>116</v>
      </c>
      <c r="C10" s="315" t="s">
        <v>116</v>
      </c>
      <c r="D10" s="339">
        <v>202001</v>
      </c>
      <c r="E10" s="364" t="s">
        <v>139</v>
      </c>
      <c r="F10" s="349">
        <f>G10+M10+W10+X10</f>
        <v>66.82</v>
      </c>
      <c r="G10" s="349">
        <f>H10+I10+J10+K10+L10</f>
        <v>43.48</v>
      </c>
      <c r="H10" s="349">
        <v>27.45</v>
      </c>
      <c r="I10" s="349">
        <v>16.03</v>
      </c>
      <c r="J10" s="349"/>
      <c r="K10" s="349"/>
      <c r="L10" s="370"/>
      <c r="M10" s="349">
        <f>N10+P10+Q10+S10+T10+U10+V10+O10</f>
        <v>17.14</v>
      </c>
      <c r="N10" s="349">
        <v>8.69</v>
      </c>
      <c r="O10" s="349">
        <v>3.48</v>
      </c>
      <c r="P10" s="349">
        <v>2.89</v>
      </c>
      <c r="Q10" s="349">
        <v>1.01</v>
      </c>
      <c r="R10" s="349"/>
      <c r="S10" s="349">
        <v>0.18</v>
      </c>
      <c r="T10" s="349">
        <v>0.27</v>
      </c>
      <c r="U10" s="349">
        <v>0.62</v>
      </c>
      <c r="V10" s="349"/>
      <c r="W10" s="349">
        <v>6.2</v>
      </c>
      <c r="X10" s="375"/>
      <c r="Y10" s="375"/>
      <c r="Z10" s="376"/>
      <c r="AA10" s="376"/>
    </row>
    <row r="11" ht="27" customHeight="1" spans="1:27">
      <c r="A11" s="177"/>
      <c r="B11" s="177"/>
      <c r="C11" s="177"/>
      <c r="D11" s="178" t="s">
        <v>95</v>
      </c>
      <c r="E11" s="161" t="s">
        <v>142</v>
      </c>
      <c r="F11" s="349">
        <f t="shared" ref="F11:F22" si="1">G11+M11+W11+X11</f>
        <v>18.93</v>
      </c>
      <c r="G11" s="349">
        <f t="shared" ref="G11:G22" si="2">H11+I11+J11+K11+L11</f>
        <v>12.3</v>
      </c>
      <c r="H11" s="349">
        <v>7.66</v>
      </c>
      <c r="I11" s="349"/>
      <c r="J11" s="349"/>
      <c r="K11" s="349"/>
      <c r="L11" s="370">
        <v>4.64</v>
      </c>
      <c r="M11" s="349">
        <f>N11+P11+Q11+S11+T11+U11+V11+O11+R11</f>
        <v>4.78</v>
      </c>
      <c r="N11" s="349">
        <v>2.46</v>
      </c>
      <c r="O11" s="349">
        <v>0.99</v>
      </c>
      <c r="P11" s="349">
        <v>0.87</v>
      </c>
      <c r="Q11" s="349"/>
      <c r="R11" s="349">
        <v>0.15</v>
      </c>
      <c r="S11" s="349">
        <v>0.05</v>
      </c>
      <c r="T11" s="349">
        <v>0.08</v>
      </c>
      <c r="U11" s="349">
        <v>0.18</v>
      </c>
      <c r="V11" s="349"/>
      <c r="W11" s="349">
        <v>1.85</v>
      </c>
      <c r="X11" s="375"/>
      <c r="Y11" s="375"/>
      <c r="Z11" s="376"/>
      <c r="AA11" s="376"/>
    </row>
    <row r="12" ht="27" customHeight="1" spans="1:27">
      <c r="A12" s="177" t="s">
        <v>115</v>
      </c>
      <c r="B12" s="177" t="s">
        <v>116</v>
      </c>
      <c r="C12" s="177" t="s">
        <v>117</v>
      </c>
      <c r="D12" s="178" t="s">
        <v>95</v>
      </c>
      <c r="E12" s="161" t="s">
        <v>140</v>
      </c>
      <c r="F12" s="349">
        <f t="shared" si="1"/>
        <v>18.93</v>
      </c>
      <c r="G12" s="349">
        <f t="shared" si="2"/>
        <v>12.3</v>
      </c>
      <c r="H12" s="349">
        <v>7.66</v>
      </c>
      <c r="I12" s="349"/>
      <c r="J12" s="349"/>
      <c r="K12" s="349"/>
      <c r="L12" s="370">
        <v>4.64</v>
      </c>
      <c r="M12" s="349">
        <f>N12+P12+Q12+S12+T12+U12+V12+O12+R12</f>
        <v>4.78</v>
      </c>
      <c r="N12" s="349">
        <v>2.46</v>
      </c>
      <c r="O12" s="349">
        <v>0.99</v>
      </c>
      <c r="P12" s="349">
        <v>0.87</v>
      </c>
      <c r="Q12" s="349"/>
      <c r="R12" s="349">
        <v>0.15</v>
      </c>
      <c r="S12" s="349">
        <v>0.05</v>
      </c>
      <c r="T12" s="349">
        <v>0.08</v>
      </c>
      <c r="U12" s="349">
        <v>0.18</v>
      </c>
      <c r="V12" s="349"/>
      <c r="W12" s="349">
        <v>1.85</v>
      </c>
      <c r="X12" s="375"/>
      <c r="Y12" s="375"/>
      <c r="Z12" s="376"/>
      <c r="AA12" s="376"/>
    </row>
    <row r="13" ht="27" customHeight="1" spans="1:27">
      <c r="A13" s="177"/>
      <c r="B13" s="177"/>
      <c r="C13" s="177"/>
      <c r="D13" s="178" t="s">
        <v>97</v>
      </c>
      <c r="E13" s="161" t="s">
        <v>98</v>
      </c>
      <c r="F13" s="349">
        <f t="shared" si="1"/>
        <v>44.78</v>
      </c>
      <c r="G13" s="349">
        <f t="shared" si="2"/>
        <v>29.12</v>
      </c>
      <c r="H13" s="349">
        <v>17.3</v>
      </c>
      <c r="I13" s="349">
        <v>0</v>
      </c>
      <c r="J13" s="349"/>
      <c r="K13" s="349"/>
      <c r="L13" s="370">
        <f>11.79+0.03</f>
        <v>11.82</v>
      </c>
      <c r="M13" s="349">
        <f t="shared" ref="M13:M22" si="3">N13+P13+Q13+S13+T13+U13+V13+O13+R13</f>
        <v>11.29</v>
      </c>
      <c r="N13" s="349">
        <v>5.83</v>
      </c>
      <c r="O13" s="349">
        <v>2.33</v>
      </c>
      <c r="P13" s="349">
        <v>2.04</v>
      </c>
      <c r="Q13" s="349"/>
      <c r="R13" s="349">
        <v>0.35</v>
      </c>
      <c r="S13" s="349">
        <v>0.12</v>
      </c>
      <c r="T13" s="349">
        <v>0.18</v>
      </c>
      <c r="U13" s="349">
        <v>0.44</v>
      </c>
      <c r="V13" s="349"/>
      <c r="W13" s="349">
        <v>4.37</v>
      </c>
      <c r="X13" s="375"/>
      <c r="Y13" s="375"/>
      <c r="Z13" s="376"/>
      <c r="AA13" s="376"/>
    </row>
    <row r="14" ht="27" customHeight="1" spans="1:27">
      <c r="A14" s="177" t="s">
        <v>115</v>
      </c>
      <c r="B14" s="177" t="s">
        <v>117</v>
      </c>
      <c r="C14" s="177" t="s">
        <v>116</v>
      </c>
      <c r="D14" s="178" t="s">
        <v>97</v>
      </c>
      <c r="E14" s="161" t="s">
        <v>144</v>
      </c>
      <c r="F14" s="349">
        <f t="shared" si="1"/>
        <v>44.78</v>
      </c>
      <c r="G14" s="349">
        <f t="shared" si="2"/>
        <v>29.12</v>
      </c>
      <c r="H14" s="349">
        <v>17.3</v>
      </c>
      <c r="I14" s="349">
        <v>0</v>
      </c>
      <c r="J14" s="349"/>
      <c r="K14" s="349"/>
      <c r="L14" s="370">
        <f>11.79+0.03</f>
        <v>11.82</v>
      </c>
      <c r="M14" s="349">
        <f t="shared" si="3"/>
        <v>11.29</v>
      </c>
      <c r="N14" s="349">
        <v>5.83</v>
      </c>
      <c r="O14" s="349">
        <v>2.33</v>
      </c>
      <c r="P14" s="349">
        <v>2.04</v>
      </c>
      <c r="Q14" s="349"/>
      <c r="R14" s="349">
        <v>0.35</v>
      </c>
      <c r="S14" s="349">
        <v>0.12</v>
      </c>
      <c r="T14" s="349">
        <v>0.18</v>
      </c>
      <c r="U14" s="349">
        <v>0.44</v>
      </c>
      <c r="V14" s="349"/>
      <c r="W14" s="349">
        <v>4.37</v>
      </c>
      <c r="X14" s="375"/>
      <c r="Y14" s="375"/>
      <c r="Z14" s="376"/>
      <c r="AA14" s="376"/>
    </row>
    <row r="15" ht="27" customHeight="1" spans="1:27">
      <c r="A15" s="177"/>
      <c r="B15" s="177"/>
      <c r="C15" s="177"/>
      <c r="D15" s="178" t="s">
        <v>99</v>
      </c>
      <c r="E15" s="161" t="s">
        <v>100</v>
      </c>
      <c r="F15" s="349">
        <f t="shared" si="1"/>
        <v>23.98</v>
      </c>
      <c r="G15" s="349">
        <f t="shared" si="2"/>
        <v>15.61</v>
      </c>
      <c r="H15" s="349">
        <f>8.58+0.71</f>
        <v>9.29</v>
      </c>
      <c r="I15" s="349">
        <v>6.32</v>
      </c>
      <c r="J15" s="349"/>
      <c r="K15" s="349"/>
      <c r="L15" s="370"/>
      <c r="M15" s="349">
        <f t="shared" si="3"/>
        <v>6.13</v>
      </c>
      <c r="N15" s="349">
        <v>3.13</v>
      </c>
      <c r="O15" s="349">
        <v>1.25</v>
      </c>
      <c r="P15" s="349">
        <v>1.04</v>
      </c>
      <c r="Q15" s="349">
        <v>0.34</v>
      </c>
      <c r="R15" s="349"/>
      <c r="S15" s="349">
        <v>0.06</v>
      </c>
      <c r="T15" s="349">
        <v>0.09</v>
      </c>
      <c r="U15" s="349">
        <v>0.22</v>
      </c>
      <c r="V15" s="349"/>
      <c r="W15" s="349">
        <v>2.24</v>
      </c>
      <c r="X15" s="375"/>
      <c r="Y15" s="375"/>
      <c r="Z15" s="376"/>
      <c r="AA15" s="376"/>
    </row>
    <row r="16" ht="27" customHeight="1" spans="1:27">
      <c r="A16" s="177" t="s">
        <v>115</v>
      </c>
      <c r="B16" s="177" t="s">
        <v>117</v>
      </c>
      <c r="C16" s="177" t="s">
        <v>116</v>
      </c>
      <c r="D16" s="178" t="s">
        <v>99</v>
      </c>
      <c r="E16" s="161" t="s">
        <v>144</v>
      </c>
      <c r="F16" s="349">
        <f t="shared" si="1"/>
        <v>23.98</v>
      </c>
      <c r="G16" s="349">
        <f t="shared" si="2"/>
        <v>15.61</v>
      </c>
      <c r="H16" s="349">
        <f>8.58+0.71</f>
        <v>9.29</v>
      </c>
      <c r="I16" s="349">
        <v>6.32</v>
      </c>
      <c r="J16" s="349"/>
      <c r="K16" s="349"/>
      <c r="L16" s="370"/>
      <c r="M16" s="349">
        <f t="shared" si="3"/>
        <v>6.13</v>
      </c>
      <c r="N16" s="349">
        <v>3.13</v>
      </c>
      <c r="O16" s="349">
        <v>1.25</v>
      </c>
      <c r="P16" s="349">
        <v>1.04</v>
      </c>
      <c r="Q16" s="349">
        <v>0.34</v>
      </c>
      <c r="R16" s="349"/>
      <c r="S16" s="349">
        <v>0.06</v>
      </c>
      <c r="T16" s="349">
        <v>0.09</v>
      </c>
      <c r="U16" s="349">
        <v>0.22</v>
      </c>
      <c r="V16" s="349"/>
      <c r="W16" s="349">
        <v>2.24</v>
      </c>
      <c r="X16" s="376"/>
      <c r="Y16" s="376"/>
      <c r="Z16" s="376"/>
      <c r="AA16" s="376"/>
    </row>
    <row r="17" ht="27" customHeight="1" spans="1:27">
      <c r="A17" s="177"/>
      <c r="B17" s="177"/>
      <c r="C17" s="177"/>
      <c r="D17" s="178" t="s">
        <v>101</v>
      </c>
      <c r="E17" s="161" t="s">
        <v>102</v>
      </c>
      <c r="F17" s="349">
        <f t="shared" si="1"/>
        <v>44.36</v>
      </c>
      <c r="G17" s="349">
        <f t="shared" si="2"/>
        <v>28.86</v>
      </c>
      <c r="H17" s="349">
        <v>16.77</v>
      </c>
      <c r="I17" s="349"/>
      <c r="J17" s="349"/>
      <c r="K17" s="349"/>
      <c r="L17" s="370">
        <v>12.09</v>
      </c>
      <c r="M17" s="349">
        <f t="shared" si="3"/>
        <v>11.17</v>
      </c>
      <c r="N17" s="349">
        <v>5.77</v>
      </c>
      <c r="O17" s="349">
        <v>2.31</v>
      </c>
      <c r="P17" s="349">
        <v>2.02</v>
      </c>
      <c r="Q17" s="349"/>
      <c r="R17" s="349">
        <v>0.34</v>
      </c>
      <c r="S17" s="349">
        <v>0.12</v>
      </c>
      <c r="T17" s="349">
        <v>0.18</v>
      </c>
      <c r="U17" s="349">
        <v>0.43</v>
      </c>
      <c r="V17" s="349"/>
      <c r="W17" s="349">
        <v>4.33</v>
      </c>
      <c r="X17" s="376"/>
      <c r="Y17" s="376"/>
      <c r="Z17" s="376"/>
      <c r="AA17" s="376"/>
    </row>
    <row r="18" ht="27" customHeight="1" spans="1:27">
      <c r="A18" s="177" t="s">
        <v>115</v>
      </c>
      <c r="B18" s="177" t="s">
        <v>118</v>
      </c>
      <c r="C18" s="177" t="s">
        <v>119</v>
      </c>
      <c r="D18" s="178" t="s">
        <v>101</v>
      </c>
      <c r="E18" s="161" t="s">
        <v>145</v>
      </c>
      <c r="F18" s="349">
        <f t="shared" si="1"/>
        <v>44.36</v>
      </c>
      <c r="G18" s="349">
        <f t="shared" si="2"/>
        <v>28.86</v>
      </c>
      <c r="H18" s="349">
        <v>16.77</v>
      </c>
      <c r="I18" s="349"/>
      <c r="J18" s="349"/>
      <c r="K18" s="349"/>
      <c r="L18" s="370">
        <v>12.09</v>
      </c>
      <c r="M18" s="349">
        <f t="shared" si="3"/>
        <v>11.17</v>
      </c>
      <c r="N18" s="349">
        <v>5.77</v>
      </c>
      <c r="O18" s="349">
        <v>2.31</v>
      </c>
      <c r="P18" s="349">
        <v>2.02</v>
      </c>
      <c r="Q18" s="349"/>
      <c r="R18" s="349">
        <v>0.34</v>
      </c>
      <c r="S18" s="349">
        <v>0.12</v>
      </c>
      <c r="T18" s="349">
        <v>0.18</v>
      </c>
      <c r="U18" s="349">
        <v>0.43</v>
      </c>
      <c r="V18" s="349"/>
      <c r="W18" s="349">
        <v>4.33</v>
      </c>
      <c r="X18" s="376"/>
      <c r="Y18" s="376"/>
      <c r="Z18" s="376"/>
      <c r="AA18" s="376"/>
    </row>
    <row r="19" ht="27" customHeight="1" spans="1:27">
      <c r="A19" s="177"/>
      <c r="B19" s="177"/>
      <c r="C19" s="177"/>
      <c r="D19" s="178" t="s">
        <v>103</v>
      </c>
      <c r="E19" s="161" t="s">
        <v>104</v>
      </c>
      <c r="F19" s="349">
        <f t="shared" si="1"/>
        <v>53.12</v>
      </c>
      <c r="G19" s="349">
        <f t="shared" si="2"/>
        <v>34.57</v>
      </c>
      <c r="H19" s="349">
        <v>20.17</v>
      </c>
      <c r="I19" s="349"/>
      <c r="J19" s="349"/>
      <c r="K19" s="349"/>
      <c r="L19" s="370">
        <v>14.4</v>
      </c>
      <c r="M19" s="349">
        <f t="shared" si="3"/>
        <v>13.37</v>
      </c>
      <c r="N19" s="349">
        <v>6.91</v>
      </c>
      <c r="O19" s="349">
        <v>2.77</v>
      </c>
      <c r="P19" s="349">
        <v>2.42</v>
      </c>
      <c r="Q19" s="349"/>
      <c r="R19" s="349">
        <v>0.4</v>
      </c>
      <c r="S19" s="349">
        <v>0.14</v>
      </c>
      <c r="T19" s="349">
        <v>0.21</v>
      </c>
      <c r="U19" s="349">
        <v>0.52</v>
      </c>
      <c r="V19" s="349"/>
      <c r="W19" s="349">
        <v>5.18</v>
      </c>
      <c r="X19" s="376"/>
      <c r="Y19" s="376"/>
      <c r="Z19" s="376"/>
      <c r="AA19" s="376"/>
    </row>
    <row r="20" ht="27" customHeight="1" spans="1:27">
      <c r="A20" s="177" t="s">
        <v>115</v>
      </c>
      <c r="B20" s="177" t="s">
        <v>118</v>
      </c>
      <c r="C20" s="177" t="s">
        <v>119</v>
      </c>
      <c r="D20" s="178" t="s">
        <v>103</v>
      </c>
      <c r="E20" s="161" t="s">
        <v>145</v>
      </c>
      <c r="F20" s="349">
        <f t="shared" si="1"/>
        <v>53.12</v>
      </c>
      <c r="G20" s="349">
        <f t="shared" si="2"/>
        <v>34.57</v>
      </c>
      <c r="H20" s="349">
        <v>20.17</v>
      </c>
      <c r="I20" s="349"/>
      <c r="J20" s="349"/>
      <c r="K20" s="349"/>
      <c r="L20" s="370">
        <v>14.4</v>
      </c>
      <c r="M20" s="349">
        <f t="shared" si="3"/>
        <v>13.37</v>
      </c>
      <c r="N20" s="349">
        <v>6.91</v>
      </c>
      <c r="O20" s="349">
        <v>2.77</v>
      </c>
      <c r="P20" s="349">
        <v>2.42</v>
      </c>
      <c r="Q20" s="349"/>
      <c r="R20" s="349">
        <v>0.4</v>
      </c>
      <c r="S20" s="349">
        <v>0.14</v>
      </c>
      <c r="T20" s="349">
        <v>0.21</v>
      </c>
      <c r="U20" s="349">
        <v>0.52</v>
      </c>
      <c r="V20" s="349"/>
      <c r="W20" s="349">
        <v>5.18</v>
      </c>
      <c r="X20" s="376"/>
      <c r="Y20" s="376"/>
      <c r="Z20" s="376"/>
      <c r="AA20" s="376"/>
    </row>
    <row r="21" ht="27" customHeight="1" spans="1:27">
      <c r="A21" s="177"/>
      <c r="B21" s="177"/>
      <c r="C21" s="177"/>
      <c r="D21" s="178" t="s">
        <v>105</v>
      </c>
      <c r="E21" s="161" t="s">
        <v>106</v>
      </c>
      <c r="F21" s="349">
        <f t="shared" si="1"/>
        <v>27.47</v>
      </c>
      <c r="G21" s="349">
        <f t="shared" si="2"/>
        <v>17.87</v>
      </c>
      <c r="H21" s="349">
        <v>10.54</v>
      </c>
      <c r="I21" s="349"/>
      <c r="J21" s="349"/>
      <c r="K21" s="349"/>
      <c r="L21" s="370">
        <v>7.33</v>
      </c>
      <c r="M21" s="349">
        <f t="shared" si="3"/>
        <v>6.92</v>
      </c>
      <c r="N21" s="349">
        <v>3.58</v>
      </c>
      <c r="O21" s="349">
        <v>1.43</v>
      </c>
      <c r="P21" s="349">
        <v>1.25</v>
      </c>
      <c r="Q21" s="349"/>
      <c r="R21" s="349">
        <v>0.21</v>
      </c>
      <c r="S21" s="349">
        <v>0.07</v>
      </c>
      <c r="T21" s="349">
        <v>0.11</v>
      </c>
      <c r="U21" s="349">
        <v>0.27</v>
      </c>
      <c r="V21" s="349"/>
      <c r="W21" s="349">
        <v>2.68</v>
      </c>
      <c r="X21" s="376"/>
      <c r="Y21" s="376"/>
      <c r="Z21" s="376"/>
      <c r="AA21" s="376"/>
    </row>
    <row r="22" ht="27" customHeight="1" spans="1:27">
      <c r="A22" s="177" t="s">
        <v>115</v>
      </c>
      <c r="B22" s="177" t="s">
        <v>118</v>
      </c>
      <c r="C22" s="177" t="s">
        <v>119</v>
      </c>
      <c r="D22" s="178" t="s">
        <v>105</v>
      </c>
      <c r="E22" s="161" t="s">
        <v>145</v>
      </c>
      <c r="F22" s="349">
        <f t="shared" si="1"/>
        <v>27.47</v>
      </c>
      <c r="G22" s="349">
        <f t="shared" si="2"/>
        <v>17.87</v>
      </c>
      <c r="H22" s="349">
        <v>10.54</v>
      </c>
      <c r="I22" s="349"/>
      <c r="J22" s="349"/>
      <c r="K22" s="349"/>
      <c r="L22" s="370">
        <v>7.33</v>
      </c>
      <c r="M22" s="349">
        <f t="shared" si="3"/>
        <v>6.92</v>
      </c>
      <c r="N22" s="349">
        <v>3.58</v>
      </c>
      <c r="O22" s="349">
        <v>1.43</v>
      </c>
      <c r="P22" s="349">
        <v>1.25</v>
      </c>
      <c r="Q22" s="349"/>
      <c r="R22" s="349">
        <v>0.21</v>
      </c>
      <c r="S22" s="349">
        <v>0.07</v>
      </c>
      <c r="T22" s="349">
        <v>0.11</v>
      </c>
      <c r="U22" s="349">
        <v>0.27</v>
      </c>
      <c r="V22" s="349"/>
      <c r="W22" s="349">
        <v>2.68</v>
      </c>
      <c r="X22" s="376"/>
      <c r="Y22" s="376"/>
      <c r="Z22" s="376"/>
      <c r="AA22" s="376"/>
    </row>
  </sheetData>
  <sheetProtection formatCells="0" formatColumns="0" formatRows="0"/>
  <mergeCells count="33">
    <mergeCell ref="A2:Y2"/>
    <mergeCell ref="X3:Y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K14" sqref="K14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t="s">
        <v>250</v>
      </c>
    </row>
    <row r="2" ht="33" customHeight="1" spans="1:14">
      <c r="A2" s="348" t="s">
        <v>251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customHeight="1" spans="13:14">
      <c r="M3" s="302" t="s">
        <v>77</v>
      </c>
      <c r="N3" s="302"/>
    </row>
    <row r="4" ht="22.5" customHeight="1" spans="1:14">
      <c r="A4" s="301" t="s">
        <v>109</v>
      </c>
      <c r="B4" s="301"/>
      <c r="C4" s="301"/>
      <c r="D4" s="153" t="s">
        <v>148</v>
      </c>
      <c r="E4" s="153" t="s">
        <v>79</v>
      </c>
      <c r="F4" s="153" t="s">
        <v>80</v>
      </c>
      <c r="G4" s="153" t="s">
        <v>150</v>
      </c>
      <c r="H4" s="153"/>
      <c r="I4" s="153"/>
      <c r="J4" s="153"/>
      <c r="K4" s="153"/>
      <c r="L4" s="153" t="s">
        <v>154</v>
      </c>
      <c r="M4" s="153"/>
      <c r="N4" s="153"/>
    </row>
    <row r="5" ht="17.25" customHeight="1" spans="1:14">
      <c r="A5" s="153" t="s">
        <v>112</v>
      </c>
      <c r="B5" s="157" t="s">
        <v>113</v>
      </c>
      <c r="C5" s="153" t="s">
        <v>114</v>
      </c>
      <c r="D5" s="153"/>
      <c r="E5" s="153"/>
      <c r="F5" s="153"/>
      <c r="G5" s="153" t="s">
        <v>186</v>
      </c>
      <c r="H5" s="153" t="s">
        <v>187</v>
      </c>
      <c r="I5" s="153" t="s">
        <v>165</v>
      </c>
      <c r="J5" s="153" t="s">
        <v>166</v>
      </c>
      <c r="K5" s="153" t="s">
        <v>167</v>
      </c>
      <c r="L5" s="153" t="s">
        <v>186</v>
      </c>
      <c r="M5" s="153" t="s">
        <v>129</v>
      </c>
      <c r="N5" s="153" t="s">
        <v>188</v>
      </c>
    </row>
    <row r="6" ht="20.25" customHeight="1" spans="1:14">
      <c r="A6" s="153"/>
      <c r="B6" s="157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="106" customFormat="1" ht="29.25" customHeight="1" spans="1:14">
      <c r="A7" s="315" t="s">
        <v>115</v>
      </c>
      <c r="B7" s="315" t="s">
        <v>116</v>
      </c>
      <c r="C7" s="315" t="s">
        <v>116</v>
      </c>
      <c r="D7" s="339">
        <v>202001</v>
      </c>
      <c r="E7" s="339" t="s">
        <v>94</v>
      </c>
      <c r="F7" s="160">
        <f>G7+L7</f>
        <v>66.82</v>
      </c>
      <c r="G7" s="160">
        <f>H7+I7+J7</f>
        <v>66.82</v>
      </c>
      <c r="H7" s="349">
        <v>43.48</v>
      </c>
      <c r="I7" s="160">
        <v>17.14</v>
      </c>
      <c r="J7" s="349">
        <v>6.2</v>
      </c>
      <c r="K7" s="160"/>
      <c r="L7" s="160">
        <f>M7</f>
        <v>0</v>
      </c>
      <c r="M7" s="160"/>
      <c r="N7" s="160"/>
    </row>
    <row r="8" ht="29.25" customHeight="1" spans="1:14">
      <c r="A8" s="177" t="s">
        <v>115</v>
      </c>
      <c r="B8" s="177" t="s">
        <v>116</v>
      </c>
      <c r="C8" s="177" t="s">
        <v>117</v>
      </c>
      <c r="D8" s="178" t="s">
        <v>95</v>
      </c>
      <c r="E8" s="161" t="s">
        <v>142</v>
      </c>
      <c r="F8" s="160">
        <f t="shared" ref="F8:F13" si="0">G8+L8</f>
        <v>18.93</v>
      </c>
      <c r="G8" s="160">
        <f t="shared" ref="G8:G10" si="1">H8+I8+J8</f>
        <v>0</v>
      </c>
      <c r="H8" s="349"/>
      <c r="I8" s="160"/>
      <c r="J8" s="349"/>
      <c r="K8" s="160"/>
      <c r="L8" s="160">
        <f t="shared" ref="L8:L11" si="2">M8</f>
        <v>18.93</v>
      </c>
      <c r="M8" s="160">
        <v>18.93</v>
      </c>
      <c r="N8" s="160"/>
    </row>
    <row r="9" ht="29.25" customHeight="1" spans="1:14">
      <c r="A9" s="177" t="s">
        <v>115</v>
      </c>
      <c r="B9" s="177" t="s">
        <v>117</v>
      </c>
      <c r="C9" s="177" t="s">
        <v>116</v>
      </c>
      <c r="D9" s="178" t="s">
        <v>97</v>
      </c>
      <c r="E9" s="161" t="s">
        <v>143</v>
      </c>
      <c r="F9" s="160">
        <f t="shared" si="0"/>
        <v>44.78</v>
      </c>
      <c r="G9" s="160">
        <f t="shared" si="1"/>
        <v>0</v>
      </c>
      <c r="H9" s="349"/>
      <c r="I9" s="160"/>
      <c r="J9" s="349"/>
      <c r="K9" s="160"/>
      <c r="L9" s="160">
        <f t="shared" si="2"/>
        <v>44.78</v>
      </c>
      <c r="M9" s="160">
        <v>44.78</v>
      </c>
      <c r="N9" s="160"/>
    </row>
    <row r="10" ht="29.25" customHeight="1" spans="1:14">
      <c r="A10" s="177" t="s">
        <v>115</v>
      </c>
      <c r="B10" s="177" t="s">
        <v>116</v>
      </c>
      <c r="C10" s="177" t="s">
        <v>117</v>
      </c>
      <c r="D10" s="178" t="s">
        <v>99</v>
      </c>
      <c r="E10" s="161" t="s">
        <v>100</v>
      </c>
      <c r="F10" s="160">
        <f t="shared" si="0"/>
        <v>23.98</v>
      </c>
      <c r="G10" s="160">
        <f t="shared" si="1"/>
        <v>23.98</v>
      </c>
      <c r="H10" s="349">
        <v>15.61</v>
      </c>
      <c r="I10" s="160">
        <v>6.13</v>
      </c>
      <c r="J10" s="349">
        <v>2.24</v>
      </c>
      <c r="K10" s="160"/>
      <c r="L10" s="160">
        <f t="shared" si="2"/>
        <v>0</v>
      </c>
      <c r="M10" s="160"/>
      <c r="N10" s="160"/>
    </row>
    <row r="11" ht="29.25" customHeight="1" spans="1:14">
      <c r="A11" s="177" t="s">
        <v>115</v>
      </c>
      <c r="B11" s="177" t="s">
        <v>118</v>
      </c>
      <c r="C11" s="177" t="s">
        <v>119</v>
      </c>
      <c r="D11" s="178" t="s">
        <v>101</v>
      </c>
      <c r="E11" s="161" t="s">
        <v>102</v>
      </c>
      <c r="F11" s="160">
        <f t="shared" si="0"/>
        <v>44.36</v>
      </c>
      <c r="G11" s="160"/>
      <c r="H11" s="349"/>
      <c r="I11" s="160"/>
      <c r="J11" s="349"/>
      <c r="K11" s="160"/>
      <c r="L11" s="160">
        <f t="shared" si="2"/>
        <v>44.36</v>
      </c>
      <c r="M11" s="160">
        <v>44.36</v>
      </c>
      <c r="N11" s="160"/>
    </row>
    <row r="12" ht="29.25" customHeight="1" spans="1:14">
      <c r="A12" s="177" t="s">
        <v>115</v>
      </c>
      <c r="B12" s="177" t="s">
        <v>118</v>
      </c>
      <c r="C12" s="177" t="s">
        <v>119</v>
      </c>
      <c r="D12" s="178" t="s">
        <v>103</v>
      </c>
      <c r="E12" s="161" t="s">
        <v>104</v>
      </c>
      <c r="F12" s="160">
        <f t="shared" si="0"/>
        <v>53.12</v>
      </c>
      <c r="G12" s="160"/>
      <c r="H12" s="349"/>
      <c r="I12" s="160"/>
      <c r="J12" s="349"/>
      <c r="K12" s="160"/>
      <c r="L12" s="160">
        <f t="shared" ref="L12:L13" si="3">M12</f>
        <v>53.12</v>
      </c>
      <c r="M12" s="160">
        <v>53.12</v>
      </c>
      <c r="N12" s="160"/>
    </row>
    <row r="13" ht="29.25" customHeight="1" spans="1:14">
      <c r="A13" s="177" t="s">
        <v>115</v>
      </c>
      <c r="B13" s="177" t="s">
        <v>118</v>
      </c>
      <c r="C13" s="177" t="s">
        <v>119</v>
      </c>
      <c r="D13" s="178" t="s">
        <v>105</v>
      </c>
      <c r="E13" s="161" t="s">
        <v>106</v>
      </c>
      <c r="F13" s="160">
        <f t="shared" si="0"/>
        <v>27.47</v>
      </c>
      <c r="G13" s="160"/>
      <c r="H13" s="349"/>
      <c r="I13" s="160"/>
      <c r="J13" s="349"/>
      <c r="K13" s="160"/>
      <c r="L13" s="160">
        <f t="shared" si="3"/>
        <v>27.47</v>
      </c>
      <c r="M13" s="160">
        <v>27.47</v>
      </c>
      <c r="N13" s="160"/>
    </row>
    <row r="14" ht="29.25" customHeight="1"/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2"/>
  <sheetViews>
    <sheetView showGridLines="0" showZeros="0" topLeftCell="A7" workbookViewId="0">
      <selection activeCell="F17" sqref="F17"/>
    </sheetView>
  </sheetViews>
  <sheetFormatPr defaultColWidth="6.75" defaultRowHeight="23.1" customHeight="1"/>
  <cols>
    <col min="1" max="3" width="4" style="331" customWidth="1"/>
    <col min="4" max="4" width="9.625" style="331" customWidth="1"/>
    <col min="5" max="5" width="21.875" style="331" customWidth="1"/>
    <col min="6" max="6" width="8.625" style="331" customWidth="1"/>
    <col min="7" max="14" width="7.25" style="331" customWidth="1"/>
    <col min="15" max="16" width="7" style="331" customWidth="1"/>
    <col min="17" max="25" width="7.25" style="331" customWidth="1"/>
    <col min="26" max="26" width="6.875" style="331" customWidth="1"/>
    <col min="27" max="27" width="7.25" style="331" customWidth="1"/>
    <col min="28" max="16384" width="6.75" style="331"/>
  </cols>
  <sheetData>
    <row r="1" customHeight="1" spans="2:27"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Y1" s="346" t="s">
        <v>252</v>
      </c>
      <c r="Z1" s="346"/>
      <c r="AA1" s="346"/>
    </row>
    <row r="2" customHeight="1" spans="1:27">
      <c r="A2" s="333" t="s">
        <v>253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</row>
    <row r="3" customHeight="1" spans="1:27">
      <c r="A3" s="334"/>
      <c r="B3" s="334"/>
      <c r="C3" s="334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Y3" s="347" t="s">
        <v>77</v>
      </c>
      <c r="Z3" s="347"/>
      <c r="AA3" s="347"/>
    </row>
    <row r="4" customHeight="1" spans="1:27">
      <c r="A4" s="336" t="s">
        <v>109</v>
      </c>
      <c r="B4" s="336"/>
      <c r="C4" s="336"/>
      <c r="D4" s="337" t="s">
        <v>78</v>
      </c>
      <c r="E4" s="337" t="s">
        <v>110</v>
      </c>
      <c r="F4" s="337" t="s">
        <v>191</v>
      </c>
      <c r="G4" s="337" t="s">
        <v>192</v>
      </c>
      <c r="H4" s="337" t="s">
        <v>193</v>
      </c>
      <c r="I4" s="337" t="s">
        <v>194</v>
      </c>
      <c r="J4" s="337" t="s">
        <v>195</v>
      </c>
      <c r="K4" s="337" t="s">
        <v>196</v>
      </c>
      <c r="L4" s="337" t="s">
        <v>197</v>
      </c>
      <c r="M4" s="337" t="s">
        <v>198</v>
      </c>
      <c r="N4" s="337" t="s">
        <v>199</v>
      </c>
      <c r="O4" s="337" t="s">
        <v>200</v>
      </c>
      <c r="P4" s="341" t="s">
        <v>201</v>
      </c>
      <c r="Q4" s="337" t="s">
        <v>202</v>
      </c>
      <c r="R4" s="337" t="s">
        <v>203</v>
      </c>
      <c r="S4" s="337" t="s">
        <v>204</v>
      </c>
      <c r="T4" s="337" t="s">
        <v>205</v>
      </c>
      <c r="U4" s="337" t="s">
        <v>206</v>
      </c>
      <c r="V4" s="337" t="s">
        <v>207</v>
      </c>
      <c r="W4" s="337" t="s">
        <v>208</v>
      </c>
      <c r="X4" s="337" t="s">
        <v>209</v>
      </c>
      <c r="Y4" s="337" t="s">
        <v>210</v>
      </c>
      <c r="Z4" s="337" t="s">
        <v>211</v>
      </c>
      <c r="AA4" s="337" t="s">
        <v>212</v>
      </c>
    </row>
    <row r="5" customHeight="1" spans="1:27">
      <c r="A5" s="337" t="s">
        <v>112</v>
      </c>
      <c r="B5" s="337" t="s">
        <v>113</v>
      </c>
      <c r="C5" s="337" t="s">
        <v>114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42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</row>
    <row r="6" customHeight="1" spans="1:27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43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</row>
    <row r="7" customHeight="1" spans="1:27">
      <c r="A7" s="336" t="s">
        <v>92</v>
      </c>
      <c r="B7" s="336" t="s">
        <v>92</v>
      </c>
      <c r="C7" s="336" t="s">
        <v>92</v>
      </c>
      <c r="D7" s="336" t="s">
        <v>92</v>
      </c>
      <c r="E7" s="336" t="s">
        <v>92</v>
      </c>
      <c r="F7" s="336">
        <v>1</v>
      </c>
      <c r="G7" s="336">
        <v>2</v>
      </c>
      <c r="H7" s="336">
        <v>3</v>
      </c>
      <c r="I7" s="336">
        <v>4</v>
      </c>
      <c r="J7" s="336">
        <v>5</v>
      </c>
      <c r="K7" s="336">
        <v>6</v>
      </c>
      <c r="L7" s="336">
        <v>7</v>
      </c>
      <c r="M7" s="336">
        <v>8</v>
      </c>
      <c r="N7" s="336">
        <v>9</v>
      </c>
      <c r="O7" s="336">
        <v>10</v>
      </c>
      <c r="P7" s="336">
        <v>11</v>
      </c>
      <c r="Q7" s="336">
        <v>12</v>
      </c>
      <c r="R7" s="336">
        <v>13</v>
      </c>
      <c r="S7" s="336">
        <v>14</v>
      </c>
      <c r="T7" s="336">
        <v>15</v>
      </c>
      <c r="U7" s="336">
        <v>16</v>
      </c>
      <c r="V7" s="336">
        <v>17</v>
      </c>
      <c r="W7" s="336">
        <v>18</v>
      </c>
      <c r="X7" s="336">
        <v>19</v>
      </c>
      <c r="Y7" s="336">
        <v>20</v>
      </c>
      <c r="Z7" s="336">
        <v>21</v>
      </c>
      <c r="AA7" s="336">
        <v>22</v>
      </c>
    </row>
    <row r="8" ht="28.5" customHeight="1" spans="1:27">
      <c r="A8" s="313"/>
      <c r="B8" s="313"/>
      <c r="C8" s="313"/>
      <c r="D8" s="313"/>
      <c r="E8" s="313" t="s">
        <v>80</v>
      </c>
      <c r="F8" s="338">
        <f>F9+F11+F13+F15+F17+F19+F21</f>
        <v>27.18</v>
      </c>
      <c r="G8" s="338">
        <f t="shared" ref="G8:AA8" si="0">G9+G11+G13+G15+G17+G19+G21</f>
        <v>5.22</v>
      </c>
      <c r="H8" s="338">
        <f t="shared" si="0"/>
        <v>3.58</v>
      </c>
      <c r="I8" s="338">
        <f t="shared" si="0"/>
        <v>0.7</v>
      </c>
      <c r="J8" s="338">
        <f t="shared" si="0"/>
        <v>1.6</v>
      </c>
      <c r="K8" s="338">
        <f t="shared" si="0"/>
        <v>0</v>
      </c>
      <c r="L8" s="338">
        <f t="shared" si="0"/>
        <v>0</v>
      </c>
      <c r="M8" s="338">
        <f t="shared" si="0"/>
        <v>0.1</v>
      </c>
      <c r="N8" s="338">
        <f t="shared" si="0"/>
        <v>0</v>
      </c>
      <c r="O8" s="338">
        <f t="shared" si="0"/>
        <v>0.7</v>
      </c>
      <c r="P8" s="338">
        <f t="shared" si="0"/>
        <v>0</v>
      </c>
      <c r="Q8" s="338">
        <f t="shared" si="0"/>
        <v>0</v>
      </c>
      <c r="R8" s="338">
        <f t="shared" si="0"/>
        <v>0</v>
      </c>
      <c r="S8" s="338">
        <f t="shared" si="0"/>
        <v>2.5</v>
      </c>
      <c r="T8" s="338">
        <f t="shared" si="0"/>
        <v>3.58</v>
      </c>
      <c r="U8" s="338">
        <f t="shared" si="0"/>
        <v>0</v>
      </c>
      <c r="V8" s="338">
        <f t="shared" si="0"/>
        <v>0</v>
      </c>
      <c r="W8" s="338">
        <f t="shared" si="0"/>
        <v>7.2</v>
      </c>
      <c r="X8" s="338">
        <f t="shared" si="0"/>
        <v>0.2</v>
      </c>
      <c r="Y8" s="338">
        <f t="shared" si="0"/>
        <v>0</v>
      </c>
      <c r="Z8" s="338">
        <f t="shared" si="0"/>
        <v>0</v>
      </c>
      <c r="AA8" s="338">
        <f t="shared" si="0"/>
        <v>1.8</v>
      </c>
    </row>
    <row r="9" ht="28.5" customHeight="1" spans="1:27">
      <c r="A9" s="315"/>
      <c r="B9" s="315"/>
      <c r="C9" s="315"/>
      <c r="D9" s="339" t="s">
        <v>93</v>
      </c>
      <c r="E9" s="315" t="s">
        <v>94</v>
      </c>
      <c r="F9" s="340">
        <f t="shared" ref="F9:F22" si="1">SUM(G9:AA9)</f>
        <v>10.14</v>
      </c>
      <c r="G9" s="340"/>
      <c r="H9" s="340"/>
      <c r="I9" s="340">
        <v>0.7</v>
      </c>
      <c r="J9" s="340">
        <v>1.4</v>
      </c>
      <c r="K9" s="340"/>
      <c r="L9" s="340"/>
      <c r="M9" s="340"/>
      <c r="N9" s="340"/>
      <c r="O9" s="340">
        <v>0.7</v>
      </c>
      <c r="P9" s="340"/>
      <c r="Q9" s="340"/>
      <c r="R9" s="340"/>
      <c r="S9" s="340">
        <v>0</v>
      </c>
      <c r="T9" s="340">
        <v>0.82</v>
      </c>
      <c r="U9" s="340"/>
      <c r="V9" s="344"/>
      <c r="W9" s="345">
        <v>5.22</v>
      </c>
      <c r="X9" s="345">
        <v>0</v>
      </c>
      <c r="Y9" s="344"/>
      <c r="Z9" s="344"/>
      <c r="AA9" s="345">
        <v>1.3</v>
      </c>
    </row>
    <row r="10" ht="28.5" customHeight="1" spans="1:27">
      <c r="A10" s="177" t="s">
        <v>115</v>
      </c>
      <c r="B10" s="177" t="s">
        <v>116</v>
      </c>
      <c r="C10" s="177" t="s">
        <v>116</v>
      </c>
      <c r="D10" s="178" t="s">
        <v>93</v>
      </c>
      <c r="E10" s="161" t="s">
        <v>139</v>
      </c>
      <c r="F10" s="340">
        <f t="shared" si="1"/>
        <v>10.14</v>
      </c>
      <c r="G10" s="340"/>
      <c r="H10" s="340"/>
      <c r="I10" s="340">
        <v>0.7</v>
      </c>
      <c r="J10" s="340">
        <v>1.4</v>
      </c>
      <c r="K10" s="340"/>
      <c r="L10" s="340"/>
      <c r="M10" s="340"/>
      <c r="N10" s="340"/>
      <c r="O10" s="340">
        <v>0.7</v>
      </c>
      <c r="P10" s="340"/>
      <c r="Q10" s="340"/>
      <c r="R10" s="340"/>
      <c r="S10" s="340">
        <v>0</v>
      </c>
      <c r="T10" s="340">
        <v>0.82</v>
      </c>
      <c r="U10" s="340"/>
      <c r="V10" s="344"/>
      <c r="W10" s="345">
        <v>5.22</v>
      </c>
      <c r="X10" s="345">
        <v>0</v>
      </c>
      <c r="Y10" s="344"/>
      <c r="Z10" s="344"/>
      <c r="AA10" s="345">
        <v>1.3</v>
      </c>
    </row>
    <row r="11" ht="28.5" customHeight="1" spans="1:27">
      <c r="A11" s="326"/>
      <c r="B11" s="326"/>
      <c r="C11" s="326"/>
      <c r="D11" s="178" t="s">
        <v>95</v>
      </c>
      <c r="E11" s="161" t="s">
        <v>142</v>
      </c>
      <c r="F11" s="340">
        <f t="shared" si="1"/>
        <v>1.15</v>
      </c>
      <c r="G11" s="340">
        <v>0.8</v>
      </c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>
        <v>0.25</v>
      </c>
      <c r="U11" s="340"/>
      <c r="V11" s="344"/>
      <c r="W11" s="345"/>
      <c r="X11" s="345"/>
      <c r="Y11" s="344"/>
      <c r="Z11" s="344"/>
      <c r="AA11" s="345">
        <v>0.1</v>
      </c>
    </row>
    <row r="12" ht="28.5" customHeight="1" spans="1:27">
      <c r="A12" s="326" t="s">
        <v>115</v>
      </c>
      <c r="B12" s="326" t="s">
        <v>116</v>
      </c>
      <c r="C12" s="326" t="s">
        <v>117</v>
      </c>
      <c r="D12" s="178" t="s">
        <v>95</v>
      </c>
      <c r="E12" s="161" t="s">
        <v>140</v>
      </c>
      <c r="F12" s="340">
        <f t="shared" si="1"/>
        <v>1.15</v>
      </c>
      <c r="G12" s="340">
        <v>0.8</v>
      </c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>
        <v>0.25</v>
      </c>
      <c r="U12" s="340"/>
      <c r="V12" s="344"/>
      <c r="W12" s="345"/>
      <c r="X12" s="345"/>
      <c r="Y12" s="344"/>
      <c r="Z12" s="344"/>
      <c r="AA12" s="345">
        <v>0.1</v>
      </c>
    </row>
    <row r="13" ht="28.5" customHeight="1" spans="1:27">
      <c r="A13" s="177"/>
      <c r="B13" s="177"/>
      <c r="C13" s="177"/>
      <c r="D13" s="178" t="s">
        <v>97</v>
      </c>
      <c r="E13" s="161" t="s">
        <v>143</v>
      </c>
      <c r="F13" s="340">
        <f t="shared" si="1"/>
        <v>2.58</v>
      </c>
      <c r="G13" s="340">
        <v>2</v>
      </c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>
        <v>0.58</v>
      </c>
      <c r="U13" s="340"/>
      <c r="V13" s="344"/>
      <c r="W13" s="345"/>
      <c r="X13" s="345"/>
      <c r="Y13" s="344"/>
      <c r="Z13" s="344"/>
      <c r="AA13" s="345"/>
    </row>
    <row r="14" ht="28.5" customHeight="1" spans="1:27">
      <c r="A14" s="177" t="s">
        <v>115</v>
      </c>
      <c r="B14" s="177" t="s">
        <v>117</v>
      </c>
      <c r="C14" s="177" t="s">
        <v>116</v>
      </c>
      <c r="D14" s="178" t="s">
        <v>97</v>
      </c>
      <c r="E14" s="161" t="s">
        <v>144</v>
      </c>
      <c r="F14" s="340">
        <f t="shared" si="1"/>
        <v>2.58</v>
      </c>
      <c r="G14" s="340">
        <v>2</v>
      </c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>
        <v>0.58</v>
      </c>
      <c r="U14" s="340"/>
      <c r="V14" s="344"/>
      <c r="W14" s="345"/>
      <c r="X14" s="345"/>
      <c r="Y14" s="344"/>
      <c r="Z14" s="344"/>
      <c r="AA14" s="345"/>
    </row>
    <row r="15" ht="28.5" customHeight="1" spans="1:27">
      <c r="A15" s="177"/>
      <c r="B15" s="177"/>
      <c r="C15" s="177"/>
      <c r="D15" s="178" t="s">
        <v>99</v>
      </c>
      <c r="E15" s="161" t="s">
        <v>100</v>
      </c>
      <c r="F15" s="340">
        <f t="shared" si="1"/>
        <v>3.58</v>
      </c>
      <c r="G15" s="340">
        <v>1.2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0.3</v>
      </c>
      <c r="U15" s="340"/>
      <c r="V15" s="344"/>
      <c r="W15" s="345">
        <v>1.98</v>
      </c>
      <c r="X15" s="345"/>
      <c r="Y15" s="344"/>
      <c r="Z15" s="344"/>
      <c r="AA15" s="345">
        <v>0.1</v>
      </c>
    </row>
    <row r="16" ht="28.5" customHeight="1" spans="1:27">
      <c r="A16" s="177" t="s">
        <v>115</v>
      </c>
      <c r="B16" s="177" t="s">
        <v>117</v>
      </c>
      <c r="C16" s="177" t="s">
        <v>116</v>
      </c>
      <c r="D16" s="178" t="s">
        <v>99</v>
      </c>
      <c r="E16" s="161" t="s">
        <v>144</v>
      </c>
      <c r="F16" s="340">
        <f t="shared" si="1"/>
        <v>3.58</v>
      </c>
      <c r="G16" s="340">
        <v>1.2</v>
      </c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>
        <v>0.3</v>
      </c>
      <c r="U16" s="340"/>
      <c r="V16" s="344"/>
      <c r="W16" s="345">
        <v>1.98</v>
      </c>
      <c r="X16" s="345"/>
      <c r="Y16" s="344"/>
      <c r="Z16" s="344"/>
      <c r="AA16" s="345">
        <v>0.1</v>
      </c>
    </row>
    <row r="17" ht="28.5" customHeight="1" spans="1:27">
      <c r="A17" s="177"/>
      <c r="B17" s="177"/>
      <c r="C17" s="177"/>
      <c r="D17" s="178" t="s">
        <v>101</v>
      </c>
      <c r="E17" s="161" t="s">
        <v>102</v>
      </c>
      <c r="F17" s="340">
        <f t="shared" si="1"/>
        <v>3.08</v>
      </c>
      <c r="G17" s="340">
        <v>0.2</v>
      </c>
      <c r="H17" s="340">
        <v>0.8</v>
      </c>
      <c r="I17" s="340"/>
      <c r="J17" s="340">
        <v>0.1</v>
      </c>
      <c r="K17" s="340"/>
      <c r="L17" s="340"/>
      <c r="M17" s="340">
        <v>0.1</v>
      </c>
      <c r="N17" s="340"/>
      <c r="O17" s="340"/>
      <c r="P17" s="340"/>
      <c r="Q17" s="340"/>
      <c r="R17" s="340"/>
      <c r="S17" s="340">
        <v>0.8</v>
      </c>
      <c r="T17" s="340">
        <v>0.58</v>
      </c>
      <c r="U17" s="340"/>
      <c r="V17" s="344"/>
      <c r="W17" s="345"/>
      <c r="X17" s="345">
        <v>0.2</v>
      </c>
      <c r="Y17" s="344"/>
      <c r="Z17" s="344"/>
      <c r="AA17" s="345">
        <v>0.3</v>
      </c>
    </row>
    <row r="18" ht="28.5" customHeight="1" spans="1:27">
      <c r="A18" s="177" t="s">
        <v>115</v>
      </c>
      <c r="B18" s="177" t="s">
        <v>118</v>
      </c>
      <c r="C18" s="177" t="s">
        <v>119</v>
      </c>
      <c r="D18" s="178" t="s">
        <v>101</v>
      </c>
      <c r="E18" s="161" t="s">
        <v>145</v>
      </c>
      <c r="F18" s="340">
        <f t="shared" si="1"/>
        <v>3.08</v>
      </c>
      <c r="G18" s="340">
        <v>0.2</v>
      </c>
      <c r="H18" s="340">
        <v>0.8</v>
      </c>
      <c r="I18" s="340"/>
      <c r="J18" s="340">
        <v>0.1</v>
      </c>
      <c r="K18" s="340"/>
      <c r="L18" s="340"/>
      <c r="M18" s="340">
        <v>0.1</v>
      </c>
      <c r="N18" s="340"/>
      <c r="O18" s="340"/>
      <c r="P18" s="340"/>
      <c r="Q18" s="340"/>
      <c r="R18" s="340"/>
      <c r="S18" s="340">
        <v>0.8</v>
      </c>
      <c r="T18" s="340">
        <v>0.58</v>
      </c>
      <c r="U18" s="340"/>
      <c r="V18" s="344"/>
      <c r="W18" s="345"/>
      <c r="X18" s="345">
        <v>0.2</v>
      </c>
      <c r="Y18" s="344"/>
      <c r="Z18" s="344"/>
      <c r="AA18" s="345">
        <v>0.3</v>
      </c>
    </row>
    <row r="19" ht="28.5" customHeight="1" spans="1:27">
      <c r="A19" s="177"/>
      <c r="B19" s="177"/>
      <c r="C19" s="177"/>
      <c r="D19" s="178" t="s">
        <v>103</v>
      </c>
      <c r="E19" s="161" t="s">
        <v>104</v>
      </c>
      <c r="F19" s="340">
        <f t="shared" si="1"/>
        <v>4.09</v>
      </c>
      <c r="G19" s="340">
        <v>0.8</v>
      </c>
      <c r="H19" s="340">
        <v>1.6</v>
      </c>
      <c r="I19" s="340"/>
      <c r="J19" s="340">
        <v>0.1</v>
      </c>
      <c r="K19" s="340"/>
      <c r="L19" s="340"/>
      <c r="M19" s="340"/>
      <c r="N19" s="340"/>
      <c r="O19" s="340"/>
      <c r="P19" s="340"/>
      <c r="Q19" s="340"/>
      <c r="R19" s="340"/>
      <c r="S19" s="340">
        <v>0.9</v>
      </c>
      <c r="T19" s="340">
        <v>0.69</v>
      </c>
      <c r="U19" s="340"/>
      <c r="V19" s="344"/>
      <c r="W19" s="345"/>
      <c r="X19" s="345"/>
      <c r="Y19" s="344"/>
      <c r="Z19" s="344"/>
      <c r="AA19" s="345"/>
    </row>
    <row r="20" ht="28.5" customHeight="1" spans="1:27">
      <c r="A20" s="177" t="s">
        <v>115</v>
      </c>
      <c r="B20" s="177" t="s">
        <v>118</v>
      </c>
      <c r="C20" s="177" t="s">
        <v>119</v>
      </c>
      <c r="D20" s="178" t="s">
        <v>103</v>
      </c>
      <c r="E20" s="161" t="s">
        <v>145</v>
      </c>
      <c r="F20" s="340">
        <f t="shared" si="1"/>
        <v>4.09</v>
      </c>
      <c r="G20" s="340">
        <v>0.8</v>
      </c>
      <c r="H20" s="340">
        <v>1.6</v>
      </c>
      <c r="I20" s="340"/>
      <c r="J20" s="340">
        <v>0.1</v>
      </c>
      <c r="K20" s="340"/>
      <c r="L20" s="340"/>
      <c r="M20" s="340"/>
      <c r="N20" s="340"/>
      <c r="O20" s="340"/>
      <c r="P20" s="340"/>
      <c r="Q20" s="340"/>
      <c r="R20" s="340"/>
      <c r="S20" s="340">
        <v>0.9</v>
      </c>
      <c r="T20" s="340">
        <v>0.69</v>
      </c>
      <c r="U20" s="340"/>
      <c r="V20" s="344"/>
      <c r="W20" s="345"/>
      <c r="X20" s="345"/>
      <c r="Y20" s="344"/>
      <c r="Z20" s="344"/>
      <c r="AA20" s="345"/>
    </row>
    <row r="21" ht="28.5" customHeight="1" spans="1:27">
      <c r="A21" s="177"/>
      <c r="B21" s="177"/>
      <c r="C21" s="177"/>
      <c r="D21" s="178" t="s">
        <v>105</v>
      </c>
      <c r="E21" s="161" t="s">
        <v>106</v>
      </c>
      <c r="F21" s="340">
        <f t="shared" si="1"/>
        <v>2.56</v>
      </c>
      <c r="G21" s="340">
        <v>0.22</v>
      </c>
      <c r="H21" s="340">
        <v>1.18</v>
      </c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>
        <v>0.8</v>
      </c>
      <c r="T21" s="340">
        <v>0.36</v>
      </c>
      <c r="U21" s="340"/>
      <c r="V21" s="344"/>
      <c r="W21" s="345"/>
      <c r="X21" s="345"/>
      <c r="Y21" s="344"/>
      <c r="Z21" s="344"/>
      <c r="AA21" s="345"/>
    </row>
    <row r="22" ht="28.5" customHeight="1" spans="1:27">
      <c r="A22" s="177" t="s">
        <v>115</v>
      </c>
      <c r="B22" s="177" t="s">
        <v>118</v>
      </c>
      <c r="C22" s="177" t="s">
        <v>119</v>
      </c>
      <c r="D22" s="178" t="s">
        <v>105</v>
      </c>
      <c r="E22" s="161" t="s">
        <v>145</v>
      </c>
      <c r="F22" s="340">
        <f t="shared" si="1"/>
        <v>2.56</v>
      </c>
      <c r="G22" s="340">
        <v>0.22</v>
      </c>
      <c r="H22" s="340">
        <v>1.18</v>
      </c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>
        <v>0.8</v>
      </c>
      <c r="T22" s="340">
        <v>0.36</v>
      </c>
      <c r="U22" s="340"/>
      <c r="V22" s="344"/>
      <c r="W22" s="345"/>
      <c r="X22" s="345"/>
      <c r="Y22" s="344"/>
      <c r="Z22" s="344"/>
      <c r="AA22" s="345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topLeftCell="B1" workbookViewId="0">
      <selection activeCell="G8" sqref="G8"/>
    </sheetView>
  </sheetViews>
  <sheetFormatPr defaultColWidth="9" defaultRowHeight="14.25"/>
  <cols>
    <col min="1" max="3" width="5.75" style="106" customWidth="1"/>
    <col min="4" max="4" width="9" style="106"/>
    <col min="5" max="5" width="17.5" style="106" customWidth="1"/>
    <col min="6" max="6" width="12.75" style="106" customWidth="1"/>
    <col min="7" max="7" width="10.625" style="106" customWidth="1"/>
    <col min="8" max="17" width="9" style="106"/>
    <col min="18" max="18" width="11.5" style="106" customWidth="1"/>
    <col min="19" max="16384" width="9" style="106"/>
  </cols>
  <sheetData>
    <row r="1" customHeight="1" spans="20:20">
      <c r="T1" s="106" t="s">
        <v>254</v>
      </c>
    </row>
    <row r="2" ht="33.75" customHeight="1" spans="1:20">
      <c r="A2" s="323" t="s">
        <v>255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3" customHeight="1" spans="19:20">
      <c r="S3" s="328" t="s">
        <v>77</v>
      </c>
      <c r="T3" s="328"/>
    </row>
    <row r="4" ht="22.5" customHeight="1" spans="1:20">
      <c r="A4" s="153" t="s">
        <v>109</v>
      </c>
      <c r="B4" s="153"/>
      <c r="C4" s="153"/>
      <c r="D4" s="153" t="s">
        <v>215</v>
      </c>
      <c r="E4" s="153" t="s">
        <v>149</v>
      </c>
      <c r="F4" s="152" t="s">
        <v>191</v>
      </c>
      <c r="G4" s="153" t="s">
        <v>151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 t="s">
        <v>154</v>
      </c>
      <c r="S4" s="153"/>
      <c r="T4" s="153"/>
    </row>
    <row r="5" customHeight="1" spans="1:20">
      <c r="A5" s="153"/>
      <c r="B5" s="153"/>
      <c r="C5" s="153"/>
      <c r="D5" s="153"/>
      <c r="E5" s="153"/>
      <c r="F5" s="154"/>
      <c r="G5" s="153" t="s">
        <v>89</v>
      </c>
      <c r="H5" s="153" t="s">
        <v>216</v>
      </c>
      <c r="I5" s="153" t="s">
        <v>202</v>
      </c>
      <c r="J5" s="153" t="s">
        <v>203</v>
      </c>
      <c r="K5" s="153" t="s">
        <v>217</v>
      </c>
      <c r="L5" s="153" t="s">
        <v>218</v>
      </c>
      <c r="M5" s="153" t="s">
        <v>204</v>
      </c>
      <c r="N5" s="153" t="s">
        <v>219</v>
      </c>
      <c r="O5" s="153" t="s">
        <v>207</v>
      </c>
      <c r="P5" s="153" t="s">
        <v>220</v>
      </c>
      <c r="Q5" s="153" t="s">
        <v>221</v>
      </c>
      <c r="R5" s="153" t="s">
        <v>89</v>
      </c>
      <c r="S5" s="153" t="s">
        <v>222</v>
      </c>
      <c r="T5" s="153" t="s">
        <v>188</v>
      </c>
    </row>
    <row r="6" ht="42.75" customHeight="1" spans="1:20">
      <c r="A6" s="153" t="s">
        <v>112</v>
      </c>
      <c r="B6" s="153" t="s">
        <v>113</v>
      </c>
      <c r="C6" s="153" t="s">
        <v>114</v>
      </c>
      <c r="D6" s="153"/>
      <c r="E6" s="153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ht="35.25" customHeight="1" spans="1:20">
      <c r="A7" s="157"/>
      <c r="B7" s="177" t="s">
        <v>115</v>
      </c>
      <c r="C7" s="177" t="s">
        <v>116</v>
      </c>
      <c r="D7" s="178" t="s">
        <v>93</v>
      </c>
      <c r="E7" s="161" t="s">
        <v>139</v>
      </c>
      <c r="F7" s="324">
        <f>G7+R7</f>
        <v>10.15</v>
      </c>
      <c r="G7" s="325">
        <f>SUM(H7:Q7)</f>
        <v>10.15</v>
      </c>
      <c r="H7" s="325">
        <f>0.7+0.7+1.4+0.83</f>
        <v>3.63</v>
      </c>
      <c r="I7" s="325"/>
      <c r="J7" s="325"/>
      <c r="K7" s="325"/>
      <c r="L7" s="325"/>
      <c r="M7" s="325"/>
      <c r="N7" s="325"/>
      <c r="O7" s="325">
        <v>5.22</v>
      </c>
      <c r="P7" s="325"/>
      <c r="Q7" s="325">
        <v>1.3</v>
      </c>
      <c r="R7" s="329">
        <f>S7</f>
        <v>0</v>
      </c>
      <c r="S7" s="329"/>
      <c r="T7" s="329"/>
    </row>
    <row r="8" ht="35.25" customHeight="1" spans="1:20">
      <c r="A8" s="157"/>
      <c r="B8" s="326" t="s">
        <v>115</v>
      </c>
      <c r="C8" s="326" t="s">
        <v>116</v>
      </c>
      <c r="D8" s="178" t="s">
        <v>95</v>
      </c>
      <c r="E8" s="161" t="s">
        <v>140</v>
      </c>
      <c r="F8" s="324">
        <f t="shared" ref="F8:F13" si="0">G8+R8</f>
        <v>1.15</v>
      </c>
      <c r="G8" s="325">
        <f t="shared" ref="G8:G13" si="1">SUM(H8:Q8)</f>
        <v>0</v>
      </c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9">
        <f t="shared" ref="R8:R13" si="2">S8</f>
        <v>1.15</v>
      </c>
      <c r="S8" s="329">
        <v>1.15</v>
      </c>
      <c r="T8" s="329"/>
    </row>
    <row r="9" ht="35.25" customHeight="1" spans="1:20">
      <c r="A9" s="157"/>
      <c r="B9" s="177" t="s">
        <v>115</v>
      </c>
      <c r="C9" s="177" t="s">
        <v>117</v>
      </c>
      <c r="D9" s="178" t="s">
        <v>97</v>
      </c>
      <c r="E9" s="161" t="s">
        <v>144</v>
      </c>
      <c r="F9" s="324">
        <f t="shared" si="0"/>
        <v>2.58</v>
      </c>
      <c r="G9" s="325">
        <f t="shared" si="1"/>
        <v>0</v>
      </c>
      <c r="H9" s="325"/>
      <c r="I9" s="325"/>
      <c r="J9" s="325"/>
      <c r="K9" s="325"/>
      <c r="L9" s="325"/>
      <c r="M9" s="325"/>
      <c r="N9" s="325"/>
      <c r="O9" s="325"/>
      <c r="P9" s="325"/>
      <c r="Q9" s="325">
        <v>0</v>
      </c>
      <c r="R9" s="329">
        <f t="shared" si="2"/>
        <v>2.58</v>
      </c>
      <c r="S9" s="329">
        <v>2.58</v>
      </c>
      <c r="T9" s="329"/>
    </row>
    <row r="10" ht="35.25" customHeight="1" spans="2:20">
      <c r="B10" s="177" t="s">
        <v>115</v>
      </c>
      <c r="C10" s="177" t="s">
        <v>117</v>
      </c>
      <c r="D10" s="178" t="s">
        <v>99</v>
      </c>
      <c r="E10" s="327" t="s">
        <v>144</v>
      </c>
      <c r="F10" s="324">
        <f t="shared" si="0"/>
        <v>3.58</v>
      </c>
      <c r="G10" s="325">
        <f t="shared" si="1"/>
        <v>3.58</v>
      </c>
      <c r="H10" s="325">
        <v>1.5</v>
      </c>
      <c r="I10" s="325"/>
      <c r="J10" s="325"/>
      <c r="K10" s="325"/>
      <c r="L10" s="325"/>
      <c r="M10" s="325"/>
      <c r="N10" s="325"/>
      <c r="O10" s="325">
        <v>1.98</v>
      </c>
      <c r="P10" s="325"/>
      <c r="Q10" s="325">
        <v>0.1</v>
      </c>
      <c r="R10" s="329">
        <f t="shared" si="2"/>
        <v>0</v>
      </c>
      <c r="S10" s="329"/>
      <c r="T10" s="330"/>
    </row>
    <row r="11" ht="35.25" customHeight="1" spans="2:20">
      <c r="B11" s="177" t="s">
        <v>115</v>
      </c>
      <c r="C11" s="177" t="s">
        <v>118</v>
      </c>
      <c r="D11" s="178" t="s">
        <v>101</v>
      </c>
      <c r="E11" s="327" t="s">
        <v>145</v>
      </c>
      <c r="F11" s="324">
        <f t="shared" si="0"/>
        <v>3.08</v>
      </c>
      <c r="G11" s="325">
        <f t="shared" si="1"/>
        <v>0</v>
      </c>
      <c r="H11" s="325"/>
      <c r="I11" s="325"/>
      <c r="J11" s="325"/>
      <c r="K11" s="325"/>
      <c r="L11" s="325"/>
      <c r="M11" s="325"/>
      <c r="N11" s="325"/>
      <c r="O11" s="325">
        <v>0</v>
      </c>
      <c r="P11" s="325"/>
      <c r="Q11" s="325"/>
      <c r="R11" s="329">
        <f t="shared" si="2"/>
        <v>3.08</v>
      </c>
      <c r="S11" s="329">
        <v>3.08</v>
      </c>
      <c r="T11" s="330"/>
    </row>
    <row r="12" ht="35.25" customHeight="1" spans="2:20">
      <c r="B12" s="177" t="s">
        <v>115</v>
      </c>
      <c r="C12" s="177" t="s">
        <v>118</v>
      </c>
      <c r="D12" s="178" t="s">
        <v>103</v>
      </c>
      <c r="E12" s="327" t="s">
        <v>145</v>
      </c>
      <c r="F12" s="324">
        <f t="shared" si="0"/>
        <v>4.08</v>
      </c>
      <c r="G12" s="325">
        <f t="shared" si="1"/>
        <v>0</v>
      </c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9">
        <f t="shared" si="2"/>
        <v>4.08</v>
      </c>
      <c r="S12" s="329">
        <v>4.08</v>
      </c>
      <c r="T12" s="330"/>
    </row>
    <row r="13" ht="35.25" customHeight="1" spans="2:20">
      <c r="B13" s="177" t="s">
        <v>115</v>
      </c>
      <c r="C13" s="177" t="s">
        <v>118</v>
      </c>
      <c r="D13" s="178" t="s">
        <v>105</v>
      </c>
      <c r="E13" s="327" t="s">
        <v>145</v>
      </c>
      <c r="F13" s="324">
        <f t="shared" si="0"/>
        <v>2.56</v>
      </c>
      <c r="G13" s="325">
        <f t="shared" si="1"/>
        <v>0</v>
      </c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9">
        <f t="shared" si="2"/>
        <v>2.56</v>
      </c>
      <c r="S13" s="329">
        <v>2.56</v>
      </c>
      <c r="T13" s="33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7"/>
  <sheetViews>
    <sheetView showGridLines="0" showZeros="0" workbookViewId="0">
      <selection activeCell="K18" sqref="K18"/>
    </sheetView>
  </sheetViews>
  <sheetFormatPr defaultColWidth="9" defaultRowHeight="23.1" customHeight="1"/>
  <cols>
    <col min="1" max="3" width="4" style="303" customWidth="1"/>
    <col min="4" max="4" width="11.125" style="303" customWidth="1"/>
    <col min="5" max="5" width="30.125" style="303" customWidth="1"/>
    <col min="6" max="6" width="11.375" style="303" customWidth="1"/>
    <col min="7" max="12" width="10.375" style="303" customWidth="1"/>
    <col min="13" max="246" width="6.75" style="303" customWidth="1"/>
    <col min="247" max="252" width="6.75" style="304" customWidth="1"/>
    <col min="253" max="253" width="6.875" style="305" customWidth="1"/>
    <col min="254" max="16384" width="9" style="305"/>
  </cols>
  <sheetData>
    <row r="1" customHeight="1" spans="1:25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03" t="s">
        <v>256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</row>
    <row r="2" customHeight="1" spans="1:252">
      <c r="A2" s="306" t="s">
        <v>257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</row>
    <row r="3" customHeight="1" spans="1:252">
      <c r="A3" s="106"/>
      <c r="B3" s="106"/>
      <c r="C3" s="106"/>
      <c r="D3" s="106"/>
      <c r="F3" s="106"/>
      <c r="G3" s="106"/>
      <c r="I3" s="106"/>
      <c r="J3" s="320" t="s">
        <v>77</v>
      </c>
      <c r="K3" s="320"/>
      <c r="L3" s="320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</row>
    <row r="4" ht="23.25" customHeight="1" spans="1:252">
      <c r="A4" s="307" t="s">
        <v>109</v>
      </c>
      <c r="B4" s="307"/>
      <c r="C4" s="307"/>
      <c r="D4" s="308" t="s">
        <v>148</v>
      </c>
      <c r="E4" s="308" t="s">
        <v>110</v>
      </c>
      <c r="F4" s="308" t="s">
        <v>191</v>
      </c>
      <c r="G4" s="309" t="s">
        <v>225</v>
      </c>
      <c r="H4" s="308" t="s">
        <v>226</v>
      </c>
      <c r="I4" s="308" t="s">
        <v>227</v>
      </c>
      <c r="J4" s="308" t="s">
        <v>228</v>
      </c>
      <c r="K4" s="308" t="s">
        <v>229</v>
      </c>
      <c r="L4" s="308" t="s">
        <v>212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</row>
    <row r="5" customHeight="1" spans="1:252">
      <c r="A5" s="308" t="s">
        <v>112</v>
      </c>
      <c r="B5" s="308" t="s">
        <v>113</v>
      </c>
      <c r="C5" s="308" t="s">
        <v>114</v>
      </c>
      <c r="D5" s="308"/>
      <c r="E5" s="308"/>
      <c r="F5" s="308"/>
      <c r="G5" s="309"/>
      <c r="H5" s="308"/>
      <c r="I5" s="308"/>
      <c r="J5" s="308"/>
      <c r="K5" s="308"/>
      <c r="L5" s="308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</row>
    <row r="6" customHeight="1" spans="1:252">
      <c r="A6" s="308"/>
      <c r="B6" s="308"/>
      <c r="C6" s="308"/>
      <c r="D6" s="308"/>
      <c r="E6" s="308"/>
      <c r="F6" s="308"/>
      <c r="G6" s="309"/>
      <c r="H6" s="308"/>
      <c r="I6" s="308"/>
      <c r="J6" s="308"/>
      <c r="K6" s="308"/>
      <c r="L6" s="308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</row>
    <row r="7" customHeight="1" spans="1:252">
      <c r="A7" s="310" t="s">
        <v>92</v>
      </c>
      <c r="B7" s="310" t="s">
        <v>92</v>
      </c>
      <c r="C7" s="310" t="s">
        <v>92</v>
      </c>
      <c r="D7" s="310" t="s">
        <v>92</v>
      </c>
      <c r="E7" s="310" t="s">
        <v>92</v>
      </c>
      <c r="F7" s="310">
        <v>1</v>
      </c>
      <c r="G7" s="307">
        <v>2</v>
      </c>
      <c r="H7" s="307">
        <v>3</v>
      </c>
      <c r="I7" s="307">
        <v>4</v>
      </c>
      <c r="J7" s="310">
        <v>5</v>
      </c>
      <c r="K7" s="310"/>
      <c r="L7" s="310">
        <v>6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</row>
    <row r="8" ht="27" customHeight="1" spans="1:252">
      <c r="A8" s="311"/>
      <c r="B8" s="311"/>
      <c r="C8" s="311"/>
      <c r="D8" s="312"/>
      <c r="E8" s="313" t="s">
        <v>80</v>
      </c>
      <c r="F8" s="314">
        <f>F9+F11+F13</f>
        <v>72.31</v>
      </c>
      <c r="G8" s="314">
        <f>G9+G11+G13</f>
        <v>72.31</v>
      </c>
      <c r="H8" s="314"/>
      <c r="I8" s="314"/>
      <c r="J8" s="314"/>
      <c r="K8" s="314"/>
      <c r="L8" s="314"/>
      <c r="M8" s="321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</row>
    <row r="9" ht="27" customHeight="1" spans="1:252">
      <c r="A9" s="177"/>
      <c r="B9" s="177"/>
      <c r="C9" s="177"/>
      <c r="D9" s="178" t="s">
        <v>93</v>
      </c>
      <c r="E9" s="315" t="s">
        <v>94</v>
      </c>
      <c r="F9" s="316">
        <v>64.59</v>
      </c>
      <c r="G9" s="316">
        <v>64.59</v>
      </c>
      <c r="H9" s="317"/>
      <c r="I9" s="317"/>
      <c r="J9" s="317"/>
      <c r="K9" s="317"/>
      <c r="L9" s="317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</row>
    <row r="10" ht="27" customHeight="1" spans="1:252">
      <c r="A10" s="177" t="s">
        <v>115</v>
      </c>
      <c r="B10" s="177" t="s">
        <v>116</v>
      </c>
      <c r="C10" s="177" t="s">
        <v>116</v>
      </c>
      <c r="D10" s="178" t="s">
        <v>93</v>
      </c>
      <c r="E10" s="318" t="s">
        <v>139</v>
      </c>
      <c r="F10" s="316">
        <v>64.59</v>
      </c>
      <c r="G10" s="316">
        <v>64.59</v>
      </c>
      <c r="H10" s="317"/>
      <c r="I10" s="317"/>
      <c r="J10" s="317"/>
      <c r="K10" s="317"/>
      <c r="L10" s="317"/>
      <c r="M10" s="32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</row>
    <row r="11" ht="27" customHeight="1" spans="1:252">
      <c r="A11" s="317"/>
      <c r="B11" s="177"/>
      <c r="C11" s="177"/>
      <c r="D11" s="178" t="s">
        <v>95</v>
      </c>
      <c r="E11" s="161" t="s">
        <v>142</v>
      </c>
      <c r="F11" s="316">
        <v>3.96</v>
      </c>
      <c r="G11" s="319">
        <v>3.96</v>
      </c>
      <c r="H11" s="317"/>
      <c r="I11" s="317"/>
      <c r="J11" s="317"/>
      <c r="K11" s="317"/>
      <c r="L11" s="317"/>
      <c r="M11" s="322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</row>
    <row r="12" ht="27" customHeight="1" spans="1:252">
      <c r="A12" s="317">
        <v>210</v>
      </c>
      <c r="B12" s="177" t="s">
        <v>116</v>
      </c>
      <c r="C12" s="177" t="s">
        <v>117</v>
      </c>
      <c r="D12" s="178" t="s">
        <v>95</v>
      </c>
      <c r="E12" s="161" t="s">
        <v>140</v>
      </c>
      <c r="F12" s="316">
        <v>3.96</v>
      </c>
      <c r="G12" s="319">
        <v>3.96</v>
      </c>
      <c r="H12" s="317"/>
      <c r="I12" s="317"/>
      <c r="J12" s="317"/>
      <c r="K12" s="317"/>
      <c r="L12" s="317"/>
      <c r="M12" s="322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</row>
    <row r="13" ht="27" customHeight="1" spans="1:252">
      <c r="A13" s="317"/>
      <c r="B13" s="177"/>
      <c r="C13" s="177"/>
      <c r="D13" s="178">
        <v>202006</v>
      </c>
      <c r="E13" s="161" t="s">
        <v>100</v>
      </c>
      <c r="F13" s="316">
        <v>3.76</v>
      </c>
      <c r="G13" s="319">
        <v>3.76</v>
      </c>
      <c r="H13" s="317"/>
      <c r="I13" s="317"/>
      <c r="J13" s="317"/>
      <c r="K13" s="317"/>
      <c r="L13" s="317"/>
      <c r="M13" s="322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</row>
    <row r="14" ht="27" customHeight="1" spans="1:252">
      <c r="A14" s="317">
        <v>210</v>
      </c>
      <c r="B14" s="177" t="s">
        <v>116</v>
      </c>
      <c r="C14" s="177" t="s">
        <v>117</v>
      </c>
      <c r="D14" s="178">
        <v>202006</v>
      </c>
      <c r="E14" s="317" t="s">
        <v>144</v>
      </c>
      <c r="F14" s="316">
        <v>3.76</v>
      </c>
      <c r="G14" s="319">
        <v>3.76</v>
      </c>
      <c r="H14" s="317"/>
      <c r="I14" s="317"/>
      <c r="J14" s="317"/>
      <c r="K14" s="317"/>
      <c r="L14" s="317"/>
      <c r="M14" s="322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</row>
    <row r="15" customHeight="1" spans="1:25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22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</row>
    <row r="16" customHeight="1" spans="1:25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22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</row>
    <row r="17" customHeight="1" spans="1:25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22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F7" sqref="F7:F9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258</v>
      </c>
    </row>
    <row r="2" ht="31.5" customHeight="1" spans="1:11">
      <c r="A2" s="148" t="s">
        <v>259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customHeight="1" spans="10:11">
      <c r="J3" s="302" t="s">
        <v>77</v>
      </c>
      <c r="K3" s="302"/>
    </row>
    <row r="4" ht="33" customHeight="1" spans="1:11">
      <c r="A4" s="301" t="s">
        <v>109</v>
      </c>
      <c r="B4" s="301"/>
      <c r="C4" s="301"/>
      <c r="D4" s="153" t="s">
        <v>215</v>
      </c>
      <c r="E4" s="153" t="s">
        <v>149</v>
      </c>
      <c r="F4" s="153" t="s">
        <v>131</v>
      </c>
      <c r="G4" s="153"/>
      <c r="H4" s="153"/>
      <c r="I4" s="153"/>
      <c r="J4" s="153"/>
      <c r="K4" s="153"/>
    </row>
    <row r="5" customHeight="1" spans="1:11">
      <c r="A5" s="153" t="s">
        <v>112</v>
      </c>
      <c r="B5" s="153" t="s">
        <v>113</v>
      </c>
      <c r="C5" s="153" t="s">
        <v>114</v>
      </c>
      <c r="D5" s="153"/>
      <c r="E5" s="153"/>
      <c r="F5" s="153" t="s">
        <v>89</v>
      </c>
      <c r="G5" s="153" t="s">
        <v>232</v>
      </c>
      <c r="H5" s="153" t="s">
        <v>229</v>
      </c>
      <c r="I5" s="153" t="s">
        <v>233</v>
      </c>
      <c r="J5" s="153" t="s">
        <v>234</v>
      </c>
      <c r="K5" s="153" t="s">
        <v>235</v>
      </c>
    </row>
    <row r="6" ht="32.25" customHeight="1" spans="1:1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="106" customFormat="1" ht="36" customHeight="1" spans="1:11">
      <c r="A7" s="177" t="s">
        <v>115</v>
      </c>
      <c r="B7" s="177" t="s">
        <v>116</v>
      </c>
      <c r="C7" s="177" t="s">
        <v>116</v>
      </c>
      <c r="D7" s="153">
        <v>202001</v>
      </c>
      <c r="E7" s="153" t="s">
        <v>139</v>
      </c>
      <c r="F7" s="153">
        <f>SUM(G7:K7)</f>
        <v>64.59</v>
      </c>
      <c r="G7" s="153"/>
      <c r="H7" s="153"/>
      <c r="I7" s="153"/>
      <c r="J7" s="153">
        <v>64.59</v>
      </c>
      <c r="K7" s="153"/>
    </row>
    <row r="8" ht="36" customHeight="1" spans="1:11">
      <c r="A8" s="177">
        <v>210</v>
      </c>
      <c r="B8" s="177" t="s">
        <v>116</v>
      </c>
      <c r="C8" s="177" t="s">
        <v>117</v>
      </c>
      <c r="D8" s="153">
        <v>202004</v>
      </c>
      <c r="E8" s="161" t="s">
        <v>140</v>
      </c>
      <c r="F8" s="153">
        <f t="shared" ref="F8:F9" si="0">SUM(G8:K8)</f>
        <v>3.96</v>
      </c>
      <c r="G8" s="153"/>
      <c r="H8" s="153"/>
      <c r="I8" s="153"/>
      <c r="J8" s="153">
        <v>3.96</v>
      </c>
      <c r="K8" s="153"/>
    </row>
    <row r="9" ht="36" customHeight="1" spans="1:11">
      <c r="A9" s="177">
        <v>210</v>
      </c>
      <c r="B9" s="177" t="s">
        <v>117</v>
      </c>
      <c r="C9" s="177" t="s">
        <v>116</v>
      </c>
      <c r="D9" s="153">
        <v>202006</v>
      </c>
      <c r="E9" s="161" t="s">
        <v>144</v>
      </c>
      <c r="F9" s="153">
        <f t="shared" si="0"/>
        <v>3.76</v>
      </c>
      <c r="G9" s="153"/>
      <c r="H9" s="153"/>
      <c r="I9" s="153"/>
      <c r="J9" s="153">
        <v>3.76</v>
      </c>
      <c r="K9" s="153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showZeros="0" tabSelected="1" workbookViewId="0">
      <selection activeCell="C9" sqref="C9"/>
    </sheetView>
  </sheetViews>
  <sheetFormatPr defaultColWidth="6.875" defaultRowHeight="12.75" customHeight="1"/>
  <cols>
    <col min="1" max="1" width="8.75" style="271" customWidth="1"/>
    <col min="2" max="2" width="15.875" style="271" customWidth="1"/>
    <col min="3" max="3" width="33.125" style="271" customWidth="1"/>
    <col min="4" max="5" width="11.125" style="271" customWidth="1"/>
    <col min="6" max="14" width="10.125" style="271" customWidth="1"/>
    <col min="15" max="255" width="6.875" style="271" customWidth="1"/>
    <col min="256" max="16384" width="6.875" style="271"/>
  </cols>
  <sheetData>
    <row r="1" ht="23.1" customHeight="1" spans="1:14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90"/>
      <c r="L1" s="291"/>
      <c r="N1" s="292" t="s">
        <v>260</v>
      </c>
    </row>
    <row r="2" ht="23.1" customHeight="1" spans="1:14">
      <c r="A2" s="273" t="s">
        <v>261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ht="23.1" customHeight="1" spans="1:14">
      <c r="A3" s="274"/>
      <c r="B3" s="275"/>
      <c r="C3" s="275"/>
      <c r="D3" s="274"/>
      <c r="E3" s="275"/>
      <c r="F3" s="275"/>
      <c r="G3" s="275"/>
      <c r="H3" s="274"/>
      <c r="I3" s="274"/>
      <c r="J3" s="274"/>
      <c r="K3" s="290"/>
      <c r="L3" s="293"/>
      <c r="N3" s="294" t="s">
        <v>77</v>
      </c>
    </row>
    <row r="4" ht="23.1" customHeight="1" spans="1:14">
      <c r="A4" s="276" t="s">
        <v>262</v>
      </c>
      <c r="B4" s="276" t="s">
        <v>149</v>
      </c>
      <c r="C4" s="277" t="s">
        <v>263</v>
      </c>
      <c r="D4" s="278" t="s">
        <v>111</v>
      </c>
      <c r="E4" s="279" t="s">
        <v>81</v>
      </c>
      <c r="F4" s="279"/>
      <c r="G4" s="279"/>
      <c r="H4" s="280" t="s">
        <v>82</v>
      </c>
      <c r="I4" s="276" t="s">
        <v>83</v>
      </c>
      <c r="J4" s="276" t="s">
        <v>84</v>
      </c>
      <c r="K4" s="276" t="s">
        <v>85</v>
      </c>
      <c r="L4" s="295" t="s">
        <v>86</v>
      </c>
      <c r="M4" s="296" t="s">
        <v>87</v>
      </c>
      <c r="N4" s="297" t="s">
        <v>88</v>
      </c>
    </row>
    <row r="5" ht="36" customHeight="1" spans="1:14">
      <c r="A5" s="276"/>
      <c r="B5" s="276"/>
      <c r="C5" s="277"/>
      <c r="D5" s="276"/>
      <c r="E5" s="281" t="s">
        <v>89</v>
      </c>
      <c r="F5" s="281" t="s">
        <v>90</v>
      </c>
      <c r="G5" s="281" t="s">
        <v>91</v>
      </c>
      <c r="H5" s="276"/>
      <c r="I5" s="276"/>
      <c r="J5" s="276"/>
      <c r="K5" s="276"/>
      <c r="L5" s="278"/>
      <c r="M5" s="296"/>
      <c r="N5" s="297"/>
    </row>
    <row r="6" ht="23.1" customHeight="1" spans="1:14">
      <c r="A6" s="282" t="s">
        <v>92</v>
      </c>
      <c r="B6" s="282" t="s">
        <v>92</v>
      </c>
      <c r="C6" s="282" t="s">
        <v>92</v>
      </c>
      <c r="D6" s="282">
        <v>1</v>
      </c>
      <c r="E6" s="282">
        <v>2</v>
      </c>
      <c r="F6" s="282">
        <v>3</v>
      </c>
      <c r="G6" s="282">
        <v>4</v>
      </c>
      <c r="H6" s="282">
        <v>5</v>
      </c>
      <c r="I6" s="282">
        <v>6</v>
      </c>
      <c r="J6" s="282">
        <v>7</v>
      </c>
      <c r="K6" s="282">
        <v>8</v>
      </c>
      <c r="L6" s="282">
        <v>9</v>
      </c>
      <c r="M6" s="298">
        <v>10</v>
      </c>
      <c r="N6" s="299">
        <v>11</v>
      </c>
    </row>
    <row r="7" ht="23.25" customHeight="1" spans="1:14">
      <c r="A7" s="283"/>
      <c r="B7" s="284"/>
      <c r="C7" s="285" t="s">
        <v>264</v>
      </c>
      <c r="D7" s="286">
        <f>SUM(D8:D10)</f>
        <v>761.78</v>
      </c>
      <c r="E7" s="286">
        <f t="shared" ref="E7:F7" si="0">SUM(E8:E10)</f>
        <v>761.78</v>
      </c>
      <c r="F7" s="286">
        <f t="shared" si="0"/>
        <v>761.78</v>
      </c>
      <c r="G7" s="286"/>
      <c r="H7" s="287"/>
      <c r="I7" s="287"/>
      <c r="J7" s="287"/>
      <c r="K7" s="287"/>
      <c r="L7" s="286"/>
      <c r="M7" s="300"/>
      <c r="N7" s="286"/>
    </row>
    <row r="8" ht="23.25" customHeight="1" spans="1:14">
      <c r="A8" s="284">
        <v>2100199</v>
      </c>
      <c r="B8" s="288" t="s">
        <v>140</v>
      </c>
      <c r="C8" s="285" t="s">
        <v>265</v>
      </c>
      <c r="D8" s="289">
        <f>E8</f>
        <v>506.4</v>
      </c>
      <c r="E8" s="286">
        <f>F8</f>
        <v>506.4</v>
      </c>
      <c r="F8" s="289">
        <v>506.4</v>
      </c>
      <c r="G8" s="287"/>
      <c r="H8" s="287"/>
      <c r="I8" s="287"/>
      <c r="J8" s="287"/>
      <c r="K8" s="287"/>
      <c r="L8" s="286"/>
      <c r="M8" s="300"/>
      <c r="N8" s="286"/>
    </row>
    <row r="9" ht="23.25" customHeight="1" spans="1:14">
      <c r="A9" s="283">
        <v>2100799</v>
      </c>
      <c r="B9" s="284" t="s">
        <v>266</v>
      </c>
      <c r="C9" s="285" t="s">
        <v>267</v>
      </c>
      <c r="D9" s="289">
        <f t="shared" ref="D9:D10" si="1">E9</f>
        <v>252.38</v>
      </c>
      <c r="E9" s="286">
        <f t="shared" ref="E9:E10" si="2">F9</f>
        <v>252.38</v>
      </c>
      <c r="F9" s="289">
        <v>252.38</v>
      </c>
      <c r="G9" s="287"/>
      <c r="H9" s="287"/>
      <c r="I9" s="287"/>
      <c r="J9" s="287"/>
      <c r="K9" s="287"/>
      <c r="L9" s="286"/>
      <c r="M9" s="300"/>
      <c r="N9" s="286"/>
    </row>
    <row r="10" ht="23.25" customHeight="1" spans="1:14">
      <c r="A10" s="283">
        <v>2100799</v>
      </c>
      <c r="B10" s="288" t="s">
        <v>140</v>
      </c>
      <c r="C10" s="285" t="s">
        <v>268</v>
      </c>
      <c r="D10" s="289">
        <f t="shared" si="1"/>
        <v>3</v>
      </c>
      <c r="E10" s="286">
        <f t="shared" si="2"/>
        <v>3</v>
      </c>
      <c r="F10" s="289">
        <v>3</v>
      </c>
      <c r="G10" s="287"/>
      <c r="H10" s="287"/>
      <c r="I10" s="287"/>
      <c r="J10" s="287"/>
      <c r="K10" s="287"/>
      <c r="L10" s="286"/>
      <c r="M10" s="300"/>
      <c r="N10" s="286"/>
    </row>
    <row r="11" ht="23.25" customHeight="1" spans="1:14">
      <c r="A11" s="283"/>
      <c r="B11" s="284"/>
      <c r="C11" s="285"/>
      <c r="D11" s="289"/>
      <c r="E11" s="286"/>
      <c r="F11" s="289"/>
      <c r="G11" s="287"/>
      <c r="H11" s="287"/>
      <c r="I11" s="287"/>
      <c r="J11" s="287"/>
      <c r="K11" s="287"/>
      <c r="L11" s="286"/>
      <c r="M11" s="300"/>
      <c r="N11" s="286"/>
    </row>
    <row r="12" ht="23.25" customHeight="1" spans="1:14">
      <c r="A12" s="283"/>
      <c r="B12" s="284"/>
      <c r="C12" s="285"/>
      <c r="D12" s="289"/>
      <c r="E12" s="286"/>
      <c r="F12" s="289"/>
      <c r="G12" s="287"/>
      <c r="H12" s="287"/>
      <c r="I12" s="287"/>
      <c r="J12" s="287"/>
      <c r="K12" s="287"/>
      <c r="L12" s="286"/>
      <c r="M12" s="300"/>
      <c r="N12" s="286"/>
    </row>
    <row r="13" ht="23.25" customHeight="1" spans="1:14">
      <c r="A13" s="283"/>
      <c r="B13" s="284"/>
      <c r="C13" s="285"/>
      <c r="D13" s="289"/>
      <c r="E13" s="286"/>
      <c r="F13" s="289"/>
      <c r="G13" s="287"/>
      <c r="H13" s="287"/>
      <c r="I13" s="287"/>
      <c r="J13" s="287"/>
      <c r="K13" s="287"/>
      <c r="L13" s="286"/>
      <c r="M13" s="300"/>
      <c r="N13" s="286"/>
    </row>
    <row r="14" ht="23.25" customHeight="1" spans="1:14">
      <c r="A14" s="283"/>
      <c r="B14" s="284"/>
      <c r="C14" s="285"/>
      <c r="D14" s="289"/>
      <c r="E14" s="286"/>
      <c r="F14" s="289"/>
      <c r="G14" s="287"/>
      <c r="H14" s="287"/>
      <c r="I14" s="287"/>
      <c r="J14" s="287"/>
      <c r="K14" s="287"/>
      <c r="L14" s="286"/>
      <c r="M14" s="300"/>
      <c r="N14" s="286"/>
    </row>
    <row r="15" ht="23.25" customHeight="1" spans="1:14">
      <c r="A15" s="283"/>
      <c r="B15" s="284"/>
      <c r="C15" s="285"/>
      <c r="D15" s="289"/>
      <c r="E15" s="286"/>
      <c r="F15" s="289"/>
      <c r="G15" s="287"/>
      <c r="H15" s="287"/>
      <c r="I15" s="287"/>
      <c r="J15" s="287"/>
      <c r="K15" s="287"/>
      <c r="L15" s="286"/>
      <c r="M15" s="300"/>
      <c r="N15" s="286"/>
    </row>
    <row r="16" ht="23.1" customHeight="1" spans="1:14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</row>
    <row r="17" ht="23.1" customHeight="1"/>
    <row r="18" ht="23.1" customHeight="1"/>
    <row r="19" ht="23.1" customHeight="1" spans="1:14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I16" sqref="I16"/>
    </sheetView>
  </sheetViews>
  <sheetFormatPr defaultColWidth="9" defaultRowHeight="12.75" customHeight="1"/>
  <cols>
    <col min="1" max="3" width="4" style="231" customWidth="1"/>
    <col min="4" max="4" width="9.625" style="231" customWidth="1"/>
    <col min="5" max="5" width="23.125" style="231" customWidth="1"/>
    <col min="6" max="6" width="8.875" style="231" customWidth="1"/>
    <col min="7" max="7" width="8.125" style="231" customWidth="1"/>
    <col min="8" max="10" width="7.125" style="231" customWidth="1"/>
    <col min="11" max="11" width="7.75" style="231" customWidth="1"/>
    <col min="12" max="19" width="7.125" style="231" customWidth="1"/>
    <col min="20" max="21" width="7.25" style="231" customWidth="1"/>
    <col min="22" max="16384" width="9" style="231"/>
  </cols>
  <sheetData>
    <row r="1" ht="24.75" customHeight="1" spans="1:2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53"/>
      <c r="R1" s="253"/>
      <c r="S1" s="258"/>
      <c r="T1" s="258"/>
      <c r="U1" s="232" t="s">
        <v>269</v>
      </c>
      <c r="V1" s="106"/>
    </row>
    <row r="2" ht="24.75" customHeight="1" spans="1:22">
      <c r="A2" s="233" t="s">
        <v>270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106"/>
    </row>
    <row r="3" ht="24.75" customHeight="1" spans="1:22">
      <c r="A3" s="234"/>
      <c r="B3" s="235"/>
      <c r="C3" s="235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59"/>
      <c r="R3" s="259"/>
      <c r="S3" s="260"/>
      <c r="T3" s="261" t="s">
        <v>77</v>
      </c>
      <c r="U3" s="261"/>
      <c r="V3" s="262"/>
    </row>
    <row r="4" ht="24.75" customHeight="1" spans="1:22">
      <c r="A4" s="236" t="s">
        <v>122</v>
      </c>
      <c r="B4" s="236"/>
      <c r="C4" s="237"/>
      <c r="D4" s="238" t="s">
        <v>78</v>
      </c>
      <c r="E4" s="238" t="s">
        <v>110</v>
      </c>
      <c r="F4" s="239" t="s">
        <v>123</v>
      </c>
      <c r="G4" s="240" t="s">
        <v>124</v>
      </c>
      <c r="H4" s="236"/>
      <c r="I4" s="236"/>
      <c r="J4" s="237"/>
      <c r="K4" s="241" t="s">
        <v>125</v>
      </c>
      <c r="L4" s="254"/>
      <c r="M4" s="254"/>
      <c r="N4" s="254"/>
      <c r="O4" s="254"/>
      <c r="P4" s="254"/>
      <c r="Q4" s="254"/>
      <c r="R4" s="263"/>
      <c r="S4" s="264" t="s">
        <v>126</v>
      </c>
      <c r="T4" s="265" t="s">
        <v>127</v>
      </c>
      <c r="U4" s="265" t="s">
        <v>128</v>
      </c>
      <c r="V4" s="262"/>
    </row>
    <row r="5" ht="24.75" customHeight="1" spans="1:22">
      <c r="A5" s="241" t="s">
        <v>112</v>
      </c>
      <c r="B5" s="238" t="s">
        <v>113</v>
      </c>
      <c r="C5" s="238" t="s">
        <v>114</v>
      </c>
      <c r="D5" s="238"/>
      <c r="E5" s="238"/>
      <c r="F5" s="239"/>
      <c r="G5" s="238" t="s">
        <v>80</v>
      </c>
      <c r="H5" s="238" t="s">
        <v>129</v>
      </c>
      <c r="I5" s="238" t="s">
        <v>130</v>
      </c>
      <c r="J5" s="239" t="s">
        <v>131</v>
      </c>
      <c r="K5" s="255" t="s">
        <v>80</v>
      </c>
      <c r="L5" s="116" t="s">
        <v>132</v>
      </c>
      <c r="M5" s="116" t="s">
        <v>133</v>
      </c>
      <c r="N5" s="116" t="s">
        <v>134</v>
      </c>
      <c r="O5" s="116" t="s">
        <v>135</v>
      </c>
      <c r="P5" s="116" t="s">
        <v>136</v>
      </c>
      <c r="Q5" s="116" t="s">
        <v>137</v>
      </c>
      <c r="R5" s="116" t="s">
        <v>138</v>
      </c>
      <c r="S5" s="266"/>
      <c r="T5" s="265"/>
      <c r="U5" s="265"/>
      <c r="V5" s="262"/>
    </row>
    <row r="6" ht="30.75" customHeight="1" spans="1:22">
      <c r="A6" s="241"/>
      <c r="B6" s="238"/>
      <c r="C6" s="238"/>
      <c r="D6" s="238"/>
      <c r="E6" s="239"/>
      <c r="F6" s="242" t="s">
        <v>111</v>
      </c>
      <c r="G6" s="238"/>
      <c r="H6" s="238"/>
      <c r="I6" s="238"/>
      <c r="J6" s="239"/>
      <c r="K6" s="256"/>
      <c r="L6" s="116"/>
      <c r="M6" s="116"/>
      <c r="N6" s="116"/>
      <c r="O6" s="116"/>
      <c r="P6" s="116"/>
      <c r="Q6" s="116"/>
      <c r="R6" s="116"/>
      <c r="S6" s="267"/>
      <c r="T6" s="265"/>
      <c r="U6" s="265"/>
      <c r="V6" s="106"/>
    </row>
    <row r="7" ht="24.75" customHeight="1" spans="1:22">
      <c r="A7" s="243" t="s">
        <v>92</v>
      </c>
      <c r="B7" s="243" t="s">
        <v>92</v>
      </c>
      <c r="C7" s="243" t="s">
        <v>92</v>
      </c>
      <c r="D7" s="243" t="s">
        <v>92</v>
      </c>
      <c r="E7" s="243" t="s">
        <v>92</v>
      </c>
      <c r="F7" s="244">
        <v>1</v>
      </c>
      <c r="G7" s="243">
        <v>2</v>
      </c>
      <c r="H7" s="243">
        <v>3</v>
      </c>
      <c r="I7" s="243">
        <v>4</v>
      </c>
      <c r="J7" s="243">
        <v>5</v>
      </c>
      <c r="K7" s="243">
        <v>6</v>
      </c>
      <c r="L7" s="243">
        <v>7</v>
      </c>
      <c r="M7" s="243">
        <v>8</v>
      </c>
      <c r="N7" s="243">
        <v>9</v>
      </c>
      <c r="O7" s="243">
        <v>10</v>
      </c>
      <c r="P7" s="243">
        <v>11</v>
      </c>
      <c r="Q7" s="243">
        <v>12</v>
      </c>
      <c r="R7" s="243">
        <v>13</v>
      </c>
      <c r="S7" s="243">
        <v>14</v>
      </c>
      <c r="T7" s="244">
        <v>15</v>
      </c>
      <c r="U7" s="244">
        <v>16</v>
      </c>
      <c r="V7" s="106"/>
    </row>
    <row r="8" ht="24.75" customHeight="1" spans="1:22">
      <c r="A8" s="245"/>
      <c r="B8" s="245"/>
      <c r="C8" s="246"/>
      <c r="D8" s="247"/>
      <c r="E8" s="248"/>
      <c r="F8" s="249"/>
      <c r="G8" s="250"/>
      <c r="H8" s="250"/>
      <c r="I8" s="250"/>
      <c r="J8" s="250"/>
      <c r="K8" s="250"/>
      <c r="L8" s="250"/>
      <c r="M8" s="257"/>
      <c r="N8" s="250"/>
      <c r="O8" s="250"/>
      <c r="P8" s="250"/>
      <c r="Q8" s="250"/>
      <c r="R8" s="250"/>
      <c r="S8" s="268"/>
      <c r="T8" s="268"/>
      <c r="U8" s="269"/>
      <c r="V8" s="106"/>
    </row>
    <row r="9" ht="24.75" customHeight="1" spans="1:22">
      <c r="A9" s="251"/>
      <c r="B9" s="251"/>
      <c r="C9" s="251"/>
      <c r="D9" s="251"/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70"/>
      <c r="T9" s="270"/>
      <c r="U9" s="270"/>
      <c r="V9" s="106"/>
    </row>
    <row r="10" ht="18.95" customHeight="1" spans="1:22">
      <c r="A10" s="251"/>
      <c r="B10" s="251"/>
      <c r="C10" s="251"/>
      <c r="D10" s="251"/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70"/>
      <c r="T10" s="270"/>
      <c r="U10" s="270"/>
      <c r="V10" s="106"/>
    </row>
    <row r="11" ht="18.95" customHeight="1" spans="1:22">
      <c r="A11" s="251"/>
      <c r="B11" s="251"/>
      <c r="C11" s="251"/>
      <c r="D11" s="251"/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70"/>
      <c r="T11" s="270"/>
      <c r="U11" s="270"/>
      <c r="V11" s="106"/>
    </row>
    <row r="12" ht="18.95" customHeight="1" spans="1:22">
      <c r="A12" s="251"/>
      <c r="B12" s="251"/>
      <c r="C12" s="251"/>
      <c r="D12" s="251"/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70"/>
      <c r="T12" s="270"/>
      <c r="U12" s="270"/>
      <c r="V12" s="106"/>
    </row>
    <row r="13" ht="18.95" customHeight="1" spans="1:22">
      <c r="A13" s="251"/>
      <c r="B13" s="251"/>
      <c r="C13" s="251"/>
      <c r="D13" s="251"/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70"/>
      <c r="T13" s="270"/>
      <c r="U13" s="270"/>
      <c r="V13" s="106"/>
    </row>
    <row r="14" ht="18.95" customHeight="1" spans="1:22">
      <c r="A14" s="251"/>
      <c r="B14" s="251"/>
      <c r="C14" s="251"/>
      <c r="D14" s="251"/>
      <c r="E14" s="252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70"/>
      <c r="T14" s="270"/>
      <c r="U14" s="270"/>
      <c r="V14" s="106"/>
    </row>
    <row r="15" ht="18.95" customHeight="1" spans="1:22">
      <c r="A15" s="251"/>
      <c r="B15" s="251"/>
      <c r="C15" s="251"/>
      <c r="D15" s="251"/>
      <c r="E15" s="252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70"/>
      <c r="T15" s="270"/>
      <c r="U15" s="270"/>
      <c r="V15" s="106"/>
    </row>
    <row r="16" ht="18.95" customHeight="1" spans="1:22">
      <c r="A16" s="251"/>
      <c r="B16" s="251"/>
      <c r="C16" s="251"/>
      <c r="D16" s="251"/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70"/>
      <c r="T16" s="270"/>
      <c r="U16" s="270"/>
      <c r="V16" s="10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G38" sqref="G38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62" t="s">
        <v>271</v>
      </c>
    </row>
    <row r="2" ht="24.75" customHeight="1" spans="1:21">
      <c r="A2" s="148" t="s">
        <v>272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ht="19.5" customHeight="1" spans="1:2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63" t="s">
        <v>77</v>
      </c>
      <c r="U3" s="163"/>
    </row>
    <row r="4" ht="27.75" customHeight="1" spans="1:21">
      <c r="A4" s="149" t="s">
        <v>122</v>
      </c>
      <c r="B4" s="150"/>
      <c r="C4" s="151"/>
      <c r="D4" s="152" t="s">
        <v>148</v>
      </c>
      <c r="E4" s="152" t="s">
        <v>149</v>
      </c>
      <c r="F4" s="152" t="s">
        <v>111</v>
      </c>
      <c r="G4" s="153" t="s">
        <v>150</v>
      </c>
      <c r="H4" s="153" t="s">
        <v>151</v>
      </c>
      <c r="I4" s="153" t="s">
        <v>152</v>
      </c>
      <c r="J4" s="153" t="s">
        <v>153</v>
      </c>
      <c r="K4" s="153" t="s">
        <v>154</v>
      </c>
      <c r="L4" s="153" t="s">
        <v>155</v>
      </c>
      <c r="M4" s="153" t="s">
        <v>133</v>
      </c>
      <c r="N4" s="153" t="s">
        <v>156</v>
      </c>
      <c r="O4" s="153" t="s">
        <v>131</v>
      </c>
      <c r="P4" s="153" t="s">
        <v>135</v>
      </c>
      <c r="Q4" s="153" t="s">
        <v>134</v>
      </c>
      <c r="R4" s="153" t="s">
        <v>157</v>
      </c>
      <c r="S4" s="153" t="s">
        <v>158</v>
      </c>
      <c r="T4" s="153" t="s">
        <v>159</v>
      </c>
      <c r="U4" s="153" t="s">
        <v>138</v>
      </c>
    </row>
    <row r="5" ht="13.5" customHeight="1" spans="1:21">
      <c r="A5" s="152" t="s">
        <v>112</v>
      </c>
      <c r="B5" s="152" t="s">
        <v>113</v>
      </c>
      <c r="C5" s="152" t="s">
        <v>114</v>
      </c>
      <c r="D5" s="154"/>
      <c r="E5" s="154"/>
      <c r="F5" s="15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ht="18" customHeight="1" spans="1:21">
      <c r="A6" s="155"/>
      <c r="B6" s="155"/>
      <c r="C6" s="155"/>
      <c r="D6" s="155"/>
      <c r="E6" s="155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="106" customFormat="1" ht="29.25" customHeight="1" spans="1:21">
      <c r="A7" s="156"/>
      <c r="B7" s="156"/>
      <c r="C7" s="156"/>
      <c r="D7" s="156"/>
      <c r="E7" s="157"/>
      <c r="F7" s="230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K25" sqref="K25"/>
    </sheetView>
  </sheetViews>
  <sheetFormatPr defaultColWidth="9" defaultRowHeight="12.75" customHeight="1"/>
  <cols>
    <col min="1" max="3" width="4" style="195" customWidth="1"/>
    <col min="4" max="4" width="9.625" style="195" customWidth="1"/>
    <col min="5" max="5" width="22.5" style="195" customWidth="1"/>
    <col min="6" max="7" width="8.5" style="195" customWidth="1"/>
    <col min="8" max="10" width="7.25" style="195" customWidth="1"/>
    <col min="11" max="11" width="8.5" style="195" customWidth="1"/>
    <col min="12" max="19" width="7.25" style="195" customWidth="1"/>
    <col min="20" max="21" width="7.75" style="195" customWidth="1"/>
    <col min="22" max="16384" width="9" style="195"/>
  </cols>
  <sheetData>
    <row r="1" ht="24.75" customHeight="1" spans="1:22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216"/>
      <c r="R1" s="216"/>
      <c r="S1" s="219"/>
      <c r="T1" s="219"/>
      <c r="U1" s="196" t="s">
        <v>273</v>
      </c>
      <c r="V1" s="106"/>
    </row>
    <row r="2" ht="24.75" customHeight="1" spans="1:22">
      <c r="A2" s="197" t="s">
        <v>274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06"/>
    </row>
    <row r="3" ht="24.75" customHeight="1" spans="1:22">
      <c r="A3" s="198"/>
      <c r="B3" s="199"/>
      <c r="C3" s="199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220"/>
      <c r="R3" s="220"/>
      <c r="S3" s="221"/>
      <c r="T3" s="222" t="s">
        <v>77</v>
      </c>
      <c r="U3" s="222"/>
      <c r="V3" s="223"/>
    </row>
    <row r="4" ht="24.75" customHeight="1" spans="1:22">
      <c r="A4" s="200" t="s">
        <v>122</v>
      </c>
      <c r="B4" s="200"/>
      <c r="C4" s="200"/>
      <c r="D4" s="201" t="s">
        <v>78</v>
      </c>
      <c r="E4" s="202" t="s">
        <v>110</v>
      </c>
      <c r="F4" s="202" t="s">
        <v>123</v>
      </c>
      <c r="G4" s="200" t="s">
        <v>124</v>
      </c>
      <c r="H4" s="200"/>
      <c r="I4" s="200"/>
      <c r="J4" s="202"/>
      <c r="K4" s="202" t="s">
        <v>125</v>
      </c>
      <c r="L4" s="201"/>
      <c r="M4" s="201"/>
      <c r="N4" s="201"/>
      <c r="O4" s="201"/>
      <c r="P4" s="201"/>
      <c r="Q4" s="201"/>
      <c r="R4" s="224"/>
      <c r="S4" s="225" t="s">
        <v>126</v>
      </c>
      <c r="T4" s="226" t="s">
        <v>127</v>
      </c>
      <c r="U4" s="226" t="s">
        <v>128</v>
      </c>
      <c r="V4" s="223"/>
    </row>
    <row r="5" ht="24.75" customHeight="1" spans="1:22">
      <c r="A5" s="203" t="s">
        <v>112</v>
      </c>
      <c r="B5" s="203" t="s">
        <v>113</v>
      </c>
      <c r="C5" s="203" t="s">
        <v>114</v>
      </c>
      <c r="D5" s="202"/>
      <c r="E5" s="202"/>
      <c r="F5" s="200"/>
      <c r="G5" s="203" t="s">
        <v>80</v>
      </c>
      <c r="H5" s="203" t="s">
        <v>129</v>
      </c>
      <c r="I5" s="203" t="s">
        <v>130</v>
      </c>
      <c r="J5" s="217" t="s">
        <v>131</v>
      </c>
      <c r="K5" s="218" t="s">
        <v>80</v>
      </c>
      <c r="L5" s="116" t="s">
        <v>132</v>
      </c>
      <c r="M5" s="116" t="s">
        <v>133</v>
      </c>
      <c r="N5" s="116" t="s">
        <v>134</v>
      </c>
      <c r="O5" s="116" t="s">
        <v>135</v>
      </c>
      <c r="P5" s="116" t="s">
        <v>136</v>
      </c>
      <c r="Q5" s="116" t="s">
        <v>137</v>
      </c>
      <c r="R5" s="116" t="s">
        <v>138</v>
      </c>
      <c r="S5" s="226"/>
      <c r="T5" s="226"/>
      <c r="U5" s="226"/>
      <c r="V5" s="223"/>
    </row>
    <row r="6" ht="30.75" customHeight="1" spans="1:22">
      <c r="A6" s="202"/>
      <c r="B6" s="202"/>
      <c r="C6" s="202"/>
      <c r="D6" s="202"/>
      <c r="E6" s="200"/>
      <c r="F6" s="204" t="s">
        <v>111</v>
      </c>
      <c r="G6" s="202"/>
      <c r="H6" s="202"/>
      <c r="I6" s="202"/>
      <c r="J6" s="200"/>
      <c r="K6" s="201"/>
      <c r="L6" s="116"/>
      <c r="M6" s="116"/>
      <c r="N6" s="116"/>
      <c r="O6" s="116"/>
      <c r="P6" s="116"/>
      <c r="Q6" s="116"/>
      <c r="R6" s="116"/>
      <c r="S6" s="226"/>
      <c r="T6" s="226"/>
      <c r="U6" s="226"/>
      <c r="V6" s="106"/>
    </row>
    <row r="7" ht="24.75" customHeight="1" spans="1:22">
      <c r="A7" s="205" t="s">
        <v>92</v>
      </c>
      <c r="B7" s="205" t="s">
        <v>92</v>
      </c>
      <c r="C7" s="205" t="s">
        <v>92</v>
      </c>
      <c r="D7" s="205" t="s">
        <v>92</v>
      </c>
      <c r="E7" s="205" t="s">
        <v>92</v>
      </c>
      <c r="F7" s="206">
        <v>1</v>
      </c>
      <c r="G7" s="205">
        <v>2</v>
      </c>
      <c r="H7" s="205">
        <v>3</v>
      </c>
      <c r="I7" s="205">
        <v>4</v>
      </c>
      <c r="J7" s="205">
        <v>5</v>
      </c>
      <c r="K7" s="205">
        <v>6</v>
      </c>
      <c r="L7" s="205">
        <v>7</v>
      </c>
      <c r="M7" s="205">
        <v>8</v>
      </c>
      <c r="N7" s="205">
        <v>9</v>
      </c>
      <c r="O7" s="205">
        <v>10</v>
      </c>
      <c r="P7" s="205">
        <v>11</v>
      </c>
      <c r="Q7" s="205">
        <v>12</v>
      </c>
      <c r="R7" s="205">
        <v>13</v>
      </c>
      <c r="S7" s="205">
        <v>14</v>
      </c>
      <c r="T7" s="206">
        <v>15</v>
      </c>
      <c r="U7" s="206">
        <v>16</v>
      </c>
      <c r="V7" s="106"/>
    </row>
    <row r="8" ht="24.75" customHeight="1" spans="1:22">
      <c r="A8" s="207"/>
      <c r="B8" s="207"/>
      <c r="C8" s="208"/>
      <c r="D8" s="209"/>
      <c r="E8" s="210"/>
      <c r="F8" s="211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27"/>
      <c r="T8" s="227"/>
      <c r="U8" s="228"/>
      <c r="V8" s="106"/>
    </row>
    <row r="9" ht="27" customHeight="1" spans="1:22">
      <c r="A9" s="214"/>
      <c r="B9" s="214"/>
      <c r="C9" s="214"/>
      <c r="D9" s="214"/>
      <c r="E9" s="215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29"/>
      <c r="T9" s="229"/>
      <c r="U9" s="229"/>
      <c r="V9" s="106"/>
    </row>
    <row r="10" ht="18.95" customHeight="1" spans="1:22">
      <c r="A10" s="214"/>
      <c r="B10" s="214"/>
      <c r="C10" s="214"/>
      <c r="D10" s="214"/>
      <c r="E10" s="215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29"/>
      <c r="T10" s="229"/>
      <c r="U10" s="229"/>
      <c r="V10" s="106"/>
    </row>
    <row r="11" ht="18.95" customHeight="1" spans="1:22">
      <c r="A11" s="214"/>
      <c r="B11" s="214"/>
      <c r="C11" s="214"/>
      <c r="D11" s="214"/>
      <c r="E11" s="215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29"/>
      <c r="T11" s="229"/>
      <c r="U11" s="229"/>
      <c r="V11" s="106"/>
    </row>
    <row r="12" ht="18.95" customHeight="1" spans="1:22">
      <c r="A12" s="214"/>
      <c r="B12" s="214"/>
      <c r="C12" s="214"/>
      <c r="D12" s="214"/>
      <c r="E12" s="215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29"/>
      <c r="T12" s="229"/>
      <c r="U12" s="229"/>
      <c r="V12" s="106"/>
    </row>
    <row r="13" ht="18.95" customHeight="1" spans="1:22">
      <c r="A13" s="214"/>
      <c r="B13" s="214"/>
      <c r="C13" s="214"/>
      <c r="D13" s="214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29"/>
      <c r="T13" s="229"/>
      <c r="U13" s="229"/>
      <c r="V13" s="106"/>
    </row>
    <row r="14" ht="18.95" customHeight="1" spans="1:22">
      <c r="A14" s="214"/>
      <c r="B14" s="214"/>
      <c r="C14" s="214"/>
      <c r="D14" s="214"/>
      <c r="E14" s="215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29"/>
      <c r="T14" s="229"/>
      <c r="U14" s="229"/>
      <c r="V14" s="106"/>
    </row>
    <row r="15" ht="18.95" customHeight="1" spans="1:22">
      <c r="A15" s="214"/>
      <c r="B15" s="214"/>
      <c r="C15" s="214"/>
      <c r="D15" s="214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29"/>
      <c r="T15" s="229"/>
      <c r="U15" s="229"/>
      <c r="V15" s="106"/>
    </row>
    <row r="16" ht="18.95" customHeight="1" spans="1:22">
      <c r="A16" s="214"/>
      <c r="B16" s="214"/>
      <c r="C16" s="214"/>
      <c r="D16" s="214"/>
      <c r="E16" s="215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29"/>
      <c r="T16" s="229"/>
      <c r="U16" s="229"/>
      <c r="V16" s="106"/>
    </row>
    <row r="17" customHeight="1" spans="1:2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N17" s="106"/>
      <c r="O17" s="106"/>
      <c r="P17" s="106"/>
      <c r="Q17" s="106"/>
      <c r="R17" s="106"/>
      <c r="S17" s="106"/>
      <c r="T17" s="106"/>
      <c r="U17" s="106"/>
      <c r="V17" s="106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M31" sqref="M3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62" t="s">
        <v>275</v>
      </c>
    </row>
    <row r="2" ht="24.75" customHeight="1" spans="1:21">
      <c r="A2" s="148" t="s">
        <v>276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ht="19.5" customHeight="1" spans="1:2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63" t="s">
        <v>77</v>
      </c>
      <c r="U3" s="163"/>
    </row>
    <row r="4" ht="27.75" customHeight="1" spans="1:21">
      <c r="A4" s="149" t="s">
        <v>122</v>
      </c>
      <c r="B4" s="150"/>
      <c r="C4" s="151"/>
      <c r="D4" s="152" t="s">
        <v>148</v>
      </c>
      <c r="E4" s="152" t="s">
        <v>149</v>
      </c>
      <c r="F4" s="152" t="s">
        <v>111</v>
      </c>
      <c r="G4" s="153" t="s">
        <v>150</v>
      </c>
      <c r="H4" s="153" t="s">
        <v>151</v>
      </c>
      <c r="I4" s="153" t="s">
        <v>152</v>
      </c>
      <c r="J4" s="153" t="s">
        <v>153</v>
      </c>
      <c r="K4" s="153" t="s">
        <v>154</v>
      </c>
      <c r="L4" s="153" t="s">
        <v>155</v>
      </c>
      <c r="M4" s="153" t="s">
        <v>133</v>
      </c>
      <c r="N4" s="153" t="s">
        <v>156</v>
      </c>
      <c r="O4" s="153" t="s">
        <v>131</v>
      </c>
      <c r="P4" s="153" t="s">
        <v>135</v>
      </c>
      <c r="Q4" s="153" t="s">
        <v>134</v>
      </c>
      <c r="R4" s="153" t="s">
        <v>157</v>
      </c>
      <c r="S4" s="153" t="s">
        <v>158</v>
      </c>
      <c r="T4" s="153" t="s">
        <v>159</v>
      </c>
      <c r="U4" s="153" t="s">
        <v>138</v>
      </c>
    </row>
    <row r="5" ht="13.5" customHeight="1" spans="1:21">
      <c r="A5" s="152" t="s">
        <v>112</v>
      </c>
      <c r="B5" s="152" t="s">
        <v>113</v>
      </c>
      <c r="C5" s="152" t="s">
        <v>114</v>
      </c>
      <c r="D5" s="154"/>
      <c r="E5" s="154"/>
      <c r="F5" s="15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ht="18" customHeight="1" spans="1:21">
      <c r="A6" s="155"/>
      <c r="B6" s="155"/>
      <c r="C6" s="155"/>
      <c r="D6" s="155"/>
      <c r="E6" s="155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="106" customFormat="1" ht="29.25" customHeight="1" spans="1:21">
      <c r="A7" s="156"/>
      <c r="B7" s="156"/>
      <c r="C7" s="156"/>
      <c r="D7" s="156"/>
      <c r="E7" s="157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5"/>
  <sheetViews>
    <sheetView showGridLines="0" showZeros="0" topLeftCell="A7" workbookViewId="0">
      <selection activeCell="Q18" sqref="Q18"/>
    </sheetView>
  </sheetViews>
  <sheetFormatPr defaultColWidth="6.875" defaultRowHeight="12.75" customHeight="1"/>
  <cols>
    <col min="1" max="3" width="3.625" style="166" customWidth="1"/>
    <col min="4" max="4" width="6.875" style="166" customWidth="1"/>
    <col min="5" max="5" width="22.625" style="166" customWidth="1"/>
    <col min="6" max="6" width="9.375" style="166" customWidth="1"/>
    <col min="7" max="7" width="8.625" style="166" customWidth="1"/>
    <col min="8" max="10" width="7.5" style="166" customWidth="1"/>
    <col min="11" max="11" width="10.625" style="166" customWidth="1"/>
    <col min="12" max="21" width="7.5" style="166" customWidth="1"/>
    <col min="22" max="41" width="6.875" style="166" customWidth="1"/>
    <col min="42" max="42" width="6.625" style="166" customWidth="1"/>
    <col min="43" max="253" width="6.875" style="166" customWidth="1"/>
    <col min="254" max="255" width="6.875" style="167" customWidth="1"/>
    <col min="256" max="16384" width="6.875" style="167"/>
  </cols>
  <sheetData>
    <row r="1" ht="27" customHeight="1" spans="22:38">
      <c r="V1" s="182" t="s">
        <v>277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</row>
    <row r="2" ht="33" customHeight="1" spans="1:38">
      <c r="A2" s="168" t="s">
        <v>278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</row>
    <row r="3" ht="18.75" customHeight="1" spans="1:38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83"/>
      <c r="U3" s="184" t="s">
        <v>77</v>
      </c>
      <c r="V3" s="183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="164" customFormat="1" ht="23.25" customHeight="1" spans="1:22">
      <c r="A4" s="170" t="s">
        <v>122</v>
      </c>
      <c r="B4" s="170"/>
      <c r="C4" s="170"/>
      <c r="D4" s="171" t="s">
        <v>78</v>
      </c>
      <c r="E4" s="171" t="s">
        <v>110</v>
      </c>
      <c r="F4" s="171" t="s">
        <v>123</v>
      </c>
      <c r="G4" s="172" t="s">
        <v>124</v>
      </c>
      <c r="H4" s="172"/>
      <c r="I4" s="172"/>
      <c r="J4" s="172"/>
      <c r="K4" s="172" t="s">
        <v>125</v>
      </c>
      <c r="L4" s="172"/>
      <c r="M4" s="172"/>
      <c r="N4" s="172"/>
      <c r="O4" s="172"/>
      <c r="P4" s="172"/>
      <c r="Q4" s="172"/>
      <c r="R4" s="172"/>
      <c r="S4" s="173" t="s">
        <v>279</v>
      </c>
      <c r="T4" s="173"/>
      <c r="U4" s="173"/>
      <c r="V4" s="173"/>
    </row>
    <row r="5" s="164" customFormat="1" ht="23.25" customHeight="1" spans="1:22">
      <c r="A5" s="173" t="s">
        <v>112</v>
      </c>
      <c r="B5" s="171" t="s">
        <v>113</v>
      </c>
      <c r="C5" s="171" t="s">
        <v>114</v>
      </c>
      <c r="D5" s="171"/>
      <c r="E5" s="171"/>
      <c r="F5" s="171"/>
      <c r="G5" s="171" t="s">
        <v>80</v>
      </c>
      <c r="H5" s="171" t="s">
        <v>129</v>
      </c>
      <c r="I5" s="171" t="s">
        <v>130</v>
      </c>
      <c r="J5" s="171" t="s">
        <v>131</v>
      </c>
      <c r="K5" s="171" t="s">
        <v>80</v>
      </c>
      <c r="L5" s="171" t="s">
        <v>132</v>
      </c>
      <c r="M5" s="171" t="s">
        <v>133</v>
      </c>
      <c r="N5" s="171" t="s">
        <v>134</v>
      </c>
      <c r="O5" s="171" t="s">
        <v>135</v>
      </c>
      <c r="P5" s="171" t="s">
        <v>136</v>
      </c>
      <c r="Q5" s="171" t="s">
        <v>137</v>
      </c>
      <c r="R5" s="171" t="s">
        <v>138</v>
      </c>
      <c r="S5" s="173" t="s">
        <v>80</v>
      </c>
      <c r="T5" s="173" t="s">
        <v>280</v>
      </c>
      <c r="U5" s="173" t="s">
        <v>281</v>
      </c>
      <c r="V5" s="173" t="s">
        <v>282</v>
      </c>
    </row>
    <row r="6" ht="31.5" customHeight="1" spans="1:253">
      <c r="A6" s="173"/>
      <c r="B6" s="171"/>
      <c r="C6" s="171"/>
      <c r="D6" s="171"/>
      <c r="E6" s="171"/>
      <c r="F6" s="174" t="s">
        <v>111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3"/>
      <c r="T6" s="173"/>
      <c r="U6" s="173"/>
      <c r="V6" s="173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67"/>
      <c r="IR6" s="167"/>
      <c r="IS6" s="167"/>
    </row>
    <row r="7" ht="23.25" customHeight="1" spans="1:253">
      <c r="A7" s="174" t="s">
        <v>92</v>
      </c>
      <c r="B7" s="174" t="s">
        <v>92</v>
      </c>
      <c r="C7" s="174" t="s">
        <v>92</v>
      </c>
      <c r="D7" s="174" t="s">
        <v>92</v>
      </c>
      <c r="E7" s="174" t="s">
        <v>92</v>
      </c>
      <c r="F7" s="174">
        <v>1</v>
      </c>
      <c r="G7" s="174">
        <v>2</v>
      </c>
      <c r="H7" s="174">
        <v>3</v>
      </c>
      <c r="I7" s="174">
        <v>4</v>
      </c>
      <c r="J7" s="174">
        <v>5</v>
      </c>
      <c r="K7" s="174">
        <v>6</v>
      </c>
      <c r="L7" s="174">
        <v>7</v>
      </c>
      <c r="M7" s="174">
        <v>8</v>
      </c>
      <c r="N7" s="174">
        <v>9</v>
      </c>
      <c r="O7" s="174">
        <v>10</v>
      </c>
      <c r="P7" s="174">
        <v>11</v>
      </c>
      <c r="Q7" s="174">
        <v>12</v>
      </c>
      <c r="R7" s="174">
        <v>13</v>
      </c>
      <c r="S7" s="174">
        <v>14</v>
      </c>
      <c r="T7" s="174">
        <v>15</v>
      </c>
      <c r="U7" s="174">
        <v>16</v>
      </c>
      <c r="V7" s="174">
        <v>17</v>
      </c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67"/>
      <c r="IR7" s="167"/>
      <c r="IS7" s="167"/>
    </row>
    <row r="8" s="165" customFormat="1" ht="27.75" customHeight="1" spans="1:253">
      <c r="A8" s="175"/>
      <c r="B8" s="175"/>
      <c r="C8" s="175"/>
      <c r="D8" s="175"/>
      <c r="E8" s="175" t="s">
        <v>80</v>
      </c>
      <c r="F8" s="176">
        <v>1140.76</v>
      </c>
      <c r="G8" s="176">
        <v>378.98</v>
      </c>
      <c r="H8" s="176">
        <v>531.47</v>
      </c>
      <c r="I8" s="176">
        <v>51.8</v>
      </c>
      <c r="J8" s="176">
        <v>144.64</v>
      </c>
      <c r="K8" s="176">
        <v>761.78</v>
      </c>
      <c r="L8" s="176">
        <v>506.4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504.76</v>
      </c>
      <c r="S8" s="186"/>
      <c r="T8" s="187"/>
      <c r="U8" s="188"/>
      <c r="V8" s="189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</row>
    <row r="9" ht="27.75" customHeight="1" spans="1:22">
      <c r="A9" s="177"/>
      <c r="B9" s="177"/>
      <c r="C9" s="177"/>
      <c r="D9" s="178" t="s">
        <v>93</v>
      </c>
      <c r="E9" s="161" t="s">
        <v>94</v>
      </c>
      <c r="F9" s="179">
        <v>903.35</v>
      </c>
      <c r="G9" s="180">
        <v>141.57</v>
      </c>
      <c r="H9" s="181">
        <v>66.82</v>
      </c>
      <c r="I9" s="181">
        <v>10.15</v>
      </c>
      <c r="J9" s="181">
        <v>64.6</v>
      </c>
      <c r="K9" s="181">
        <v>761.78</v>
      </c>
      <c r="L9" s="181">
        <v>506.4</v>
      </c>
      <c r="M9" s="179"/>
      <c r="N9" s="181"/>
      <c r="O9" s="181"/>
      <c r="P9" s="181"/>
      <c r="Q9" s="181"/>
      <c r="R9" s="190">
        <v>252.38</v>
      </c>
      <c r="S9" s="191">
        <v>0</v>
      </c>
      <c r="T9" s="192">
        <v>0</v>
      </c>
      <c r="U9" s="190">
        <v>0</v>
      </c>
      <c r="V9" s="189"/>
    </row>
    <row r="10" ht="27.75" customHeight="1" spans="1:22">
      <c r="A10" s="177" t="s">
        <v>115</v>
      </c>
      <c r="B10" s="177" t="s">
        <v>116</v>
      </c>
      <c r="C10" s="177" t="s">
        <v>116</v>
      </c>
      <c r="D10" s="178" t="s">
        <v>93</v>
      </c>
      <c r="E10" s="161" t="s">
        <v>139</v>
      </c>
      <c r="F10" s="179">
        <v>141.57</v>
      </c>
      <c r="G10" s="180">
        <v>141.57</v>
      </c>
      <c r="H10" s="181">
        <v>66.82</v>
      </c>
      <c r="I10" s="181">
        <v>10.15</v>
      </c>
      <c r="J10" s="181">
        <v>64.6</v>
      </c>
      <c r="K10" s="181"/>
      <c r="L10" s="181"/>
      <c r="M10" s="179"/>
      <c r="N10" s="181"/>
      <c r="O10" s="181"/>
      <c r="P10" s="181"/>
      <c r="Q10" s="181"/>
      <c r="R10" s="190"/>
      <c r="S10" s="191"/>
      <c r="T10" s="192"/>
      <c r="U10" s="190"/>
      <c r="V10" s="189"/>
    </row>
    <row r="11" ht="27.75" customHeight="1" spans="1:22">
      <c r="A11" s="177" t="s">
        <v>115</v>
      </c>
      <c r="B11" s="177" t="s">
        <v>116</v>
      </c>
      <c r="C11" s="177" t="s">
        <v>117</v>
      </c>
      <c r="D11" s="178" t="s">
        <v>93</v>
      </c>
      <c r="E11" s="161" t="s">
        <v>140</v>
      </c>
      <c r="F11" s="179">
        <v>506.4</v>
      </c>
      <c r="G11" s="180">
        <v>0</v>
      </c>
      <c r="H11" s="181"/>
      <c r="I11" s="181"/>
      <c r="J11" s="181"/>
      <c r="K11" s="181">
        <v>506.4</v>
      </c>
      <c r="L11" s="181">
        <v>506.4</v>
      </c>
      <c r="M11" s="179"/>
      <c r="N11" s="181"/>
      <c r="O11" s="181"/>
      <c r="P11" s="181"/>
      <c r="Q11" s="181"/>
      <c r="R11" s="190"/>
      <c r="S11" s="191"/>
      <c r="T11" s="192"/>
      <c r="U11" s="190"/>
      <c r="V11" s="189"/>
    </row>
    <row r="12" ht="27.75" customHeight="1" spans="1:22">
      <c r="A12" s="177" t="s">
        <v>115</v>
      </c>
      <c r="B12" s="177" t="s">
        <v>116</v>
      </c>
      <c r="C12" s="177" t="s">
        <v>117</v>
      </c>
      <c r="D12" s="178" t="s">
        <v>93</v>
      </c>
      <c r="E12" s="161" t="s">
        <v>141</v>
      </c>
      <c r="F12" s="179">
        <v>255.38</v>
      </c>
      <c r="G12" s="180">
        <v>0</v>
      </c>
      <c r="H12" s="181"/>
      <c r="I12" s="181">
        <v>0</v>
      </c>
      <c r="J12" s="181"/>
      <c r="K12" s="181">
        <v>255.38</v>
      </c>
      <c r="L12" s="181">
        <v>3</v>
      </c>
      <c r="M12" s="179"/>
      <c r="N12" s="181"/>
      <c r="O12" s="181"/>
      <c r="P12" s="181"/>
      <c r="Q12" s="181"/>
      <c r="R12" s="190">
        <v>252.38</v>
      </c>
      <c r="S12" s="191"/>
      <c r="T12" s="192"/>
      <c r="U12" s="190"/>
      <c r="V12" s="189"/>
    </row>
    <row r="13" ht="27.75" customHeight="1" spans="1:22">
      <c r="A13" s="177"/>
      <c r="B13" s="177"/>
      <c r="C13" s="177"/>
      <c r="D13" s="178" t="s">
        <v>95</v>
      </c>
      <c r="E13" s="161" t="s">
        <v>142</v>
      </c>
      <c r="F13" s="179">
        <v>24.04</v>
      </c>
      <c r="G13" s="180">
        <v>24.04</v>
      </c>
      <c r="H13" s="181">
        <v>18.93</v>
      </c>
      <c r="I13" s="181">
        <v>1.15</v>
      </c>
      <c r="J13" s="181">
        <v>3.96</v>
      </c>
      <c r="K13" s="181"/>
      <c r="L13" s="181"/>
      <c r="M13" s="179"/>
      <c r="N13" s="181"/>
      <c r="O13" s="181"/>
      <c r="P13" s="181"/>
      <c r="Q13" s="181"/>
      <c r="R13" s="190"/>
      <c r="S13" s="191">
        <v>0</v>
      </c>
      <c r="T13" s="192">
        <v>0</v>
      </c>
      <c r="U13" s="190">
        <v>0</v>
      </c>
      <c r="V13" s="189"/>
    </row>
    <row r="14" ht="27.75" customHeight="1" spans="1:22">
      <c r="A14" s="177" t="s">
        <v>115</v>
      </c>
      <c r="B14" s="177" t="s">
        <v>116</v>
      </c>
      <c r="C14" s="177" t="s">
        <v>117</v>
      </c>
      <c r="D14" s="178" t="s">
        <v>95</v>
      </c>
      <c r="E14" s="161" t="s">
        <v>140</v>
      </c>
      <c r="F14" s="179">
        <v>24.04</v>
      </c>
      <c r="G14" s="180">
        <v>24.04</v>
      </c>
      <c r="H14" s="181">
        <v>18.93</v>
      </c>
      <c r="I14" s="181">
        <v>1.15</v>
      </c>
      <c r="J14" s="181">
        <v>3.96</v>
      </c>
      <c r="K14" s="181"/>
      <c r="L14" s="181"/>
      <c r="M14" s="179"/>
      <c r="N14" s="181"/>
      <c r="O14" s="181"/>
      <c r="P14" s="181"/>
      <c r="Q14" s="181"/>
      <c r="R14" s="190"/>
      <c r="S14" s="191"/>
      <c r="T14" s="192"/>
      <c r="U14" s="190"/>
      <c r="V14" s="189"/>
    </row>
    <row r="15" ht="27.75" customHeight="1" spans="1:22">
      <c r="A15" s="177"/>
      <c r="B15" s="177"/>
      <c r="C15" s="177"/>
      <c r="D15" s="178" t="s">
        <v>97</v>
      </c>
      <c r="E15" s="161" t="s">
        <v>143</v>
      </c>
      <c r="F15" s="179">
        <v>47.36</v>
      </c>
      <c r="G15" s="180">
        <v>47.36</v>
      </c>
      <c r="H15" s="181">
        <v>44.78</v>
      </c>
      <c r="I15" s="181">
        <v>2.58</v>
      </c>
      <c r="J15" s="181"/>
      <c r="K15" s="181"/>
      <c r="L15" s="181"/>
      <c r="M15" s="179"/>
      <c r="N15" s="181"/>
      <c r="O15" s="181"/>
      <c r="P15" s="181"/>
      <c r="Q15" s="181"/>
      <c r="R15" s="190"/>
      <c r="S15" s="191"/>
      <c r="T15" s="192"/>
      <c r="U15" s="190"/>
      <c r="V15" s="189"/>
    </row>
    <row r="16" ht="27.75" customHeight="1" spans="1:22">
      <c r="A16" s="177" t="s">
        <v>115</v>
      </c>
      <c r="B16" s="177" t="s">
        <v>117</v>
      </c>
      <c r="C16" s="177" t="s">
        <v>116</v>
      </c>
      <c r="D16" s="178" t="s">
        <v>97</v>
      </c>
      <c r="E16" s="161" t="s">
        <v>144</v>
      </c>
      <c r="F16" s="179">
        <v>47.36</v>
      </c>
      <c r="G16" s="180">
        <v>47.36</v>
      </c>
      <c r="H16" s="181">
        <v>44.78</v>
      </c>
      <c r="I16" s="181">
        <v>2.58</v>
      </c>
      <c r="J16" s="181"/>
      <c r="K16" s="181"/>
      <c r="L16" s="181"/>
      <c r="M16" s="179"/>
      <c r="N16" s="181"/>
      <c r="O16" s="181"/>
      <c r="P16" s="181"/>
      <c r="Q16" s="181"/>
      <c r="R16" s="190"/>
      <c r="S16" s="191"/>
      <c r="T16" s="192"/>
      <c r="U16" s="190"/>
      <c r="V16" s="189"/>
    </row>
    <row r="17" ht="27.75" customHeight="1" spans="1:22">
      <c r="A17" s="177"/>
      <c r="B17" s="177"/>
      <c r="C17" s="177"/>
      <c r="D17" s="178" t="s">
        <v>99</v>
      </c>
      <c r="E17" s="161" t="s">
        <v>100</v>
      </c>
      <c r="F17" s="179">
        <v>31.32</v>
      </c>
      <c r="G17" s="180">
        <v>31.32</v>
      </c>
      <c r="H17" s="181">
        <v>23.98</v>
      </c>
      <c r="I17" s="181">
        <v>3.58</v>
      </c>
      <c r="J17" s="181">
        <v>3.76</v>
      </c>
      <c r="K17" s="181"/>
      <c r="L17" s="181"/>
      <c r="M17" s="179"/>
      <c r="N17" s="181"/>
      <c r="O17" s="181"/>
      <c r="P17" s="181"/>
      <c r="Q17" s="181"/>
      <c r="R17" s="190"/>
      <c r="S17" s="191">
        <v>0</v>
      </c>
      <c r="T17" s="192">
        <v>0</v>
      </c>
      <c r="U17" s="190">
        <v>0</v>
      </c>
      <c r="V17" s="189"/>
    </row>
    <row r="18" ht="27.75" customHeight="1" spans="1:22">
      <c r="A18" s="177" t="s">
        <v>115</v>
      </c>
      <c r="B18" s="177" t="s">
        <v>116</v>
      </c>
      <c r="C18" s="177" t="s">
        <v>117</v>
      </c>
      <c r="D18" s="178" t="s">
        <v>99</v>
      </c>
      <c r="E18" s="161" t="s">
        <v>144</v>
      </c>
      <c r="F18" s="179">
        <v>31.32</v>
      </c>
      <c r="G18" s="180">
        <v>31.32</v>
      </c>
      <c r="H18" s="181">
        <v>23.98</v>
      </c>
      <c r="I18" s="181">
        <v>3.58</v>
      </c>
      <c r="J18" s="181">
        <v>3.76</v>
      </c>
      <c r="K18" s="181"/>
      <c r="L18" s="181"/>
      <c r="M18" s="179"/>
      <c r="N18" s="181"/>
      <c r="O18" s="181"/>
      <c r="P18" s="181"/>
      <c r="Q18" s="181"/>
      <c r="R18" s="190"/>
      <c r="S18" s="191"/>
      <c r="T18" s="192"/>
      <c r="U18" s="190"/>
      <c r="V18" s="193"/>
    </row>
    <row r="19" ht="27.75" customHeight="1" spans="1:22">
      <c r="A19" s="177"/>
      <c r="B19" s="177"/>
      <c r="C19" s="177"/>
      <c r="D19" s="178" t="s">
        <v>101</v>
      </c>
      <c r="E19" s="161" t="s">
        <v>102</v>
      </c>
      <c r="F19" s="179">
        <v>47.44</v>
      </c>
      <c r="G19" s="180">
        <v>47.44</v>
      </c>
      <c r="H19" s="181">
        <v>44.36</v>
      </c>
      <c r="I19" s="181">
        <v>3.07</v>
      </c>
      <c r="J19" s="181"/>
      <c r="K19" s="181"/>
      <c r="L19" s="181"/>
      <c r="M19" s="179"/>
      <c r="N19" s="181"/>
      <c r="O19" s="181"/>
      <c r="P19" s="181"/>
      <c r="Q19" s="181"/>
      <c r="R19" s="190"/>
      <c r="S19" s="191">
        <v>0</v>
      </c>
      <c r="T19" s="192">
        <v>0</v>
      </c>
      <c r="U19" s="190">
        <v>0</v>
      </c>
      <c r="V19" s="193"/>
    </row>
    <row r="20" ht="27.75" customHeight="1" spans="1:22">
      <c r="A20" s="177" t="s">
        <v>115</v>
      </c>
      <c r="B20" s="177" t="s">
        <v>118</v>
      </c>
      <c r="C20" s="177" t="s">
        <v>119</v>
      </c>
      <c r="D20" s="178" t="s">
        <v>101</v>
      </c>
      <c r="E20" s="161" t="s">
        <v>145</v>
      </c>
      <c r="F20" s="179">
        <v>47.44</v>
      </c>
      <c r="G20" s="180">
        <v>47.44</v>
      </c>
      <c r="H20" s="181">
        <v>44.36</v>
      </c>
      <c r="I20" s="181">
        <v>3.07</v>
      </c>
      <c r="J20" s="181"/>
      <c r="K20" s="181"/>
      <c r="L20" s="181"/>
      <c r="M20" s="179"/>
      <c r="N20" s="181"/>
      <c r="O20" s="181"/>
      <c r="P20" s="181"/>
      <c r="Q20" s="181"/>
      <c r="R20" s="190"/>
      <c r="S20" s="191"/>
      <c r="T20" s="192"/>
      <c r="U20" s="190"/>
      <c r="V20" s="193"/>
    </row>
    <row r="21" ht="27.75" customHeight="1" spans="1:22">
      <c r="A21" s="177"/>
      <c r="B21" s="177"/>
      <c r="C21" s="177"/>
      <c r="D21" s="178" t="s">
        <v>103</v>
      </c>
      <c r="E21" s="161" t="s">
        <v>104</v>
      </c>
      <c r="F21" s="179">
        <v>57.22</v>
      </c>
      <c r="G21" s="180">
        <v>57.22</v>
      </c>
      <c r="H21" s="181">
        <v>53.13</v>
      </c>
      <c r="I21" s="181">
        <v>4.09</v>
      </c>
      <c r="J21" s="181"/>
      <c r="K21" s="181"/>
      <c r="L21" s="181"/>
      <c r="M21" s="179"/>
      <c r="N21" s="181"/>
      <c r="O21" s="181"/>
      <c r="P21" s="181"/>
      <c r="Q21" s="181"/>
      <c r="R21" s="190"/>
      <c r="S21" s="191">
        <v>0</v>
      </c>
      <c r="T21" s="192">
        <v>0</v>
      </c>
      <c r="U21" s="190">
        <v>0</v>
      </c>
      <c r="V21" s="193"/>
    </row>
    <row r="22" ht="27.75" customHeight="1" spans="1:22">
      <c r="A22" s="177" t="s">
        <v>115</v>
      </c>
      <c r="B22" s="177" t="s">
        <v>118</v>
      </c>
      <c r="C22" s="177" t="s">
        <v>119</v>
      </c>
      <c r="D22" s="178" t="s">
        <v>103</v>
      </c>
      <c r="E22" s="161" t="s">
        <v>145</v>
      </c>
      <c r="F22" s="179">
        <v>57.22</v>
      </c>
      <c r="G22" s="180">
        <v>57.22</v>
      </c>
      <c r="H22" s="181">
        <v>53.13</v>
      </c>
      <c r="I22" s="181">
        <v>4.09</v>
      </c>
      <c r="J22" s="181"/>
      <c r="K22" s="181"/>
      <c r="L22" s="181"/>
      <c r="M22" s="179"/>
      <c r="N22" s="181"/>
      <c r="O22" s="181"/>
      <c r="P22" s="181"/>
      <c r="Q22" s="181"/>
      <c r="R22" s="190"/>
      <c r="S22" s="191"/>
      <c r="T22" s="192"/>
      <c r="U22" s="190"/>
      <c r="V22" s="193"/>
    </row>
    <row r="23" ht="27.75" customHeight="1" spans="1:22">
      <c r="A23" s="177"/>
      <c r="B23" s="177"/>
      <c r="C23" s="177"/>
      <c r="D23" s="178" t="s">
        <v>101</v>
      </c>
      <c r="E23" s="161" t="s">
        <v>106</v>
      </c>
      <c r="F23" s="179">
        <v>30.03</v>
      </c>
      <c r="G23" s="180">
        <v>30.03</v>
      </c>
      <c r="H23" s="181">
        <v>27.47</v>
      </c>
      <c r="I23" s="181">
        <v>2.56</v>
      </c>
      <c r="J23" s="181"/>
      <c r="K23" s="181"/>
      <c r="L23" s="181"/>
      <c r="M23" s="179"/>
      <c r="N23" s="181"/>
      <c r="O23" s="181"/>
      <c r="P23" s="181"/>
      <c r="Q23" s="181"/>
      <c r="R23" s="190"/>
      <c r="S23" s="191">
        <v>0</v>
      </c>
      <c r="T23" s="192">
        <v>0</v>
      </c>
      <c r="U23" s="190">
        <v>0</v>
      </c>
      <c r="V23" s="193"/>
    </row>
    <row r="24" ht="27.75" customHeight="1" spans="1:22">
      <c r="A24" s="177" t="s">
        <v>115</v>
      </c>
      <c r="B24" s="177" t="s">
        <v>118</v>
      </c>
      <c r="C24" s="177" t="s">
        <v>119</v>
      </c>
      <c r="D24" s="178" t="s">
        <v>101</v>
      </c>
      <c r="E24" s="161" t="s">
        <v>145</v>
      </c>
      <c r="F24" s="179">
        <v>30.03</v>
      </c>
      <c r="G24" s="180">
        <v>30.03</v>
      </c>
      <c r="H24" s="181">
        <v>27.47</v>
      </c>
      <c r="I24" s="181">
        <v>2.56</v>
      </c>
      <c r="J24" s="181"/>
      <c r="K24" s="181"/>
      <c r="L24" s="181"/>
      <c r="M24" s="179"/>
      <c r="N24" s="181"/>
      <c r="O24" s="181"/>
      <c r="P24" s="181"/>
      <c r="Q24" s="181"/>
      <c r="R24" s="190"/>
      <c r="S24" s="191">
        <v>0</v>
      </c>
      <c r="T24" s="192">
        <v>0</v>
      </c>
      <c r="U24" s="190">
        <v>0</v>
      </c>
      <c r="V24" s="193"/>
    </row>
    <row r="25" ht="27.75" customHeight="1"/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F7" sqref="F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62" t="s">
        <v>283</v>
      </c>
    </row>
    <row r="2" ht="24.75" customHeight="1" spans="1:21">
      <c r="A2" s="148" t="s">
        <v>284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ht="19.5" customHeight="1" spans="1:2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63" t="s">
        <v>77</v>
      </c>
      <c r="U3" s="163"/>
    </row>
    <row r="4" ht="27.75" customHeight="1" spans="1:21">
      <c r="A4" s="149" t="s">
        <v>122</v>
      </c>
      <c r="B4" s="150"/>
      <c r="C4" s="151"/>
      <c r="D4" s="152" t="s">
        <v>148</v>
      </c>
      <c r="E4" s="152" t="s">
        <v>149</v>
      </c>
      <c r="F4" s="152" t="s">
        <v>111</v>
      </c>
      <c r="G4" s="153" t="s">
        <v>150</v>
      </c>
      <c r="H4" s="153" t="s">
        <v>151</v>
      </c>
      <c r="I4" s="153" t="s">
        <v>152</v>
      </c>
      <c r="J4" s="153" t="s">
        <v>153</v>
      </c>
      <c r="K4" s="153" t="s">
        <v>154</v>
      </c>
      <c r="L4" s="153" t="s">
        <v>155</v>
      </c>
      <c r="M4" s="153" t="s">
        <v>133</v>
      </c>
      <c r="N4" s="153" t="s">
        <v>156</v>
      </c>
      <c r="O4" s="153" t="s">
        <v>131</v>
      </c>
      <c r="P4" s="153" t="s">
        <v>135</v>
      </c>
      <c r="Q4" s="153" t="s">
        <v>134</v>
      </c>
      <c r="R4" s="153" t="s">
        <v>157</v>
      </c>
      <c r="S4" s="153" t="s">
        <v>158</v>
      </c>
      <c r="T4" s="153" t="s">
        <v>159</v>
      </c>
      <c r="U4" s="153" t="s">
        <v>138</v>
      </c>
    </row>
    <row r="5" ht="13.5" customHeight="1" spans="1:21">
      <c r="A5" s="152" t="s">
        <v>112</v>
      </c>
      <c r="B5" s="152" t="s">
        <v>113</v>
      </c>
      <c r="C5" s="152" t="s">
        <v>114</v>
      </c>
      <c r="D5" s="154"/>
      <c r="E5" s="154"/>
      <c r="F5" s="15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ht="18" customHeight="1" spans="1:21">
      <c r="A6" s="155"/>
      <c r="B6" s="155"/>
      <c r="C6" s="155"/>
      <c r="D6" s="155"/>
      <c r="E6" s="155"/>
      <c r="F6" s="15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="106" customFormat="1" ht="29.25" customHeight="1" spans="1:21">
      <c r="A7" s="156"/>
      <c r="B7" s="156"/>
      <c r="C7" s="156"/>
      <c r="D7" s="156"/>
      <c r="E7" s="157" t="s">
        <v>80</v>
      </c>
      <c r="F7" s="158">
        <f>SUM(F8:F16)</f>
        <v>1140.76</v>
      </c>
      <c r="G7" s="158">
        <f t="shared" ref="G7:U7" si="0">SUM(G8:G16)</f>
        <v>90.8</v>
      </c>
      <c r="H7" s="158">
        <f t="shared" si="0"/>
        <v>523.13</v>
      </c>
      <c r="I7" s="158">
        <f t="shared" si="0"/>
        <v>0</v>
      </c>
      <c r="J7" s="158">
        <f t="shared" si="0"/>
        <v>0</v>
      </c>
      <c r="K7" s="158">
        <f t="shared" si="0"/>
        <v>206.09</v>
      </c>
      <c r="L7" s="158">
        <f t="shared" si="0"/>
        <v>0</v>
      </c>
      <c r="M7" s="158">
        <f t="shared" si="0"/>
        <v>0</v>
      </c>
      <c r="N7" s="158">
        <f t="shared" si="0"/>
        <v>0</v>
      </c>
      <c r="O7" s="158">
        <f t="shared" si="0"/>
        <v>320.74</v>
      </c>
      <c r="P7" s="158">
        <f t="shared" si="0"/>
        <v>0</v>
      </c>
      <c r="Q7" s="158">
        <f t="shared" si="0"/>
        <v>0</v>
      </c>
      <c r="R7" s="158">
        <f t="shared" si="0"/>
        <v>0</v>
      </c>
      <c r="S7" s="158">
        <f t="shared" si="0"/>
        <v>0</v>
      </c>
      <c r="T7" s="158">
        <f t="shared" si="0"/>
        <v>0</v>
      </c>
      <c r="U7" s="158">
        <f t="shared" si="0"/>
        <v>0</v>
      </c>
    </row>
    <row r="8" ht="29.25" customHeight="1" spans="1:21">
      <c r="A8" s="156" t="s">
        <v>115</v>
      </c>
      <c r="B8" s="156" t="s">
        <v>116</v>
      </c>
      <c r="C8" s="156" t="s">
        <v>116</v>
      </c>
      <c r="D8" s="156" t="s">
        <v>93</v>
      </c>
      <c r="E8" s="159" t="s">
        <v>139</v>
      </c>
      <c r="F8" s="160">
        <f>G8+H8+I8+J8+K8+L8+M8+N8+O8+P8+Q8+R8+S8+T8+U8</f>
        <v>141.57</v>
      </c>
      <c r="G8" s="160">
        <v>66.82</v>
      </c>
      <c r="H8" s="158">
        <v>10.15</v>
      </c>
      <c r="I8" s="160"/>
      <c r="J8" s="160"/>
      <c r="K8" s="160"/>
      <c r="L8" s="160"/>
      <c r="M8" s="160"/>
      <c r="N8" s="160">
        <v>0</v>
      </c>
      <c r="O8" s="160">
        <v>64.6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</row>
    <row r="9" ht="29.25" customHeight="1" spans="1:21">
      <c r="A9" s="156" t="s">
        <v>115</v>
      </c>
      <c r="B9" s="156" t="s">
        <v>116</v>
      </c>
      <c r="C9" s="156" t="s">
        <v>117</v>
      </c>
      <c r="D9" s="156" t="s">
        <v>93</v>
      </c>
      <c r="E9" s="159" t="s">
        <v>160</v>
      </c>
      <c r="F9" s="160">
        <f t="shared" ref="F9:F16" si="1">G9+H9+I9+J9+K9+L9+M9+N9+O9+P9+Q9+R9+S9+T9+U9</f>
        <v>506.4</v>
      </c>
      <c r="G9" s="160"/>
      <c r="H9" s="160">
        <v>506.4</v>
      </c>
      <c r="I9" s="160"/>
      <c r="J9" s="160"/>
      <c r="K9" s="160"/>
      <c r="L9" s="160"/>
      <c r="M9" s="160"/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</row>
    <row r="10" ht="29.25" customHeight="1" spans="1:21">
      <c r="A10" s="156" t="s">
        <v>115</v>
      </c>
      <c r="B10" s="156" t="s">
        <v>116</v>
      </c>
      <c r="C10" s="156" t="s">
        <v>117</v>
      </c>
      <c r="D10" s="156" t="s">
        <v>93</v>
      </c>
      <c r="E10" s="161" t="s">
        <v>141</v>
      </c>
      <c r="F10" s="160">
        <f t="shared" si="1"/>
        <v>255.38</v>
      </c>
      <c r="G10" s="160"/>
      <c r="H10" s="160">
        <v>3</v>
      </c>
      <c r="I10" s="160"/>
      <c r="J10" s="160"/>
      <c r="K10" s="160"/>
      <c r="L10" s="160"/>
      <c r="M10" s="160"/>
      <c r="N10" s="160">
        <v>0</v>
      </c>
      <c r="O10" s="160">
        <v>252.38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</row>
    <row r="11" ht="29.25" customHeight="1" spans="1:21">
      <c r="A11" s="156" t="s">
        <v>115</v>
      </c>
      <c r="B11" s="156" t="s">
        <v>116</v>
      </c>
      <c r="C11" s="156" t="s">
        <v>117</v>
      </c>
      <c r="D11" s="156" t="s">
        <v>95</v>
      </c>
      <c r="E11" s="161" t="s">
        <v>144</v>
      </c>
      <c r="F11" s="160">
        <f t="shared" si="1"/>
        <v>24.04</v>
      </c>
      <c r="G11" s="160"/>
      <c r="H11" s="160"/>
      <c r="I11" s="160"/>
      <c r="J11" s="160"/>
      <c r="K11" s="160">
        <v>24.04</v>
      </c>
      <c r="L11" s="160"/>
      <c r="M11" s="160"/>
      <c r="N11" s="160">
        <v>0</v>
      </c>
      <c r="O11" s="160"/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</row>
    <row r="12" ht="29.25" customHeight="1" spans="1:21">
      <c r="A12" s="156" t="s">
        <v>115</v>
      </c>
      <c r="B12" s="156" t="s">
        <v>117</v>
      </c>
      <c r="C12" s="156" t="s">
        <v>116</v>
      </c>
      <c r="D12" s="156" t="s">
        <v>97</v>
      </c>
      <c r="E12" s="161" t="s">
        <v>144</v>
      </c>
      <c r="F12" s="160">
        <f t="shared" si="1"/>
        <v>47.36</v>
      </c>
      <c r="G12" s="160"/>
      <c r="H12" s="160"/>
      <c r="I12" s="160"/>
      <c r="J12" s="160"/>
      <c r="K12" s="160">
        <v>47.36</v>
      </c>
      <c r="L12" s="160"/>
      <c r="M12" s="160"/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</row>
    <row r="13" ht="29.25" customHeight="1" spans="1:21">
      <c r="A13" s="156" t="s">
        <v>115</v>
      </c>
      <c r="B13" s="156" t="s">
        <v>116</v>
      </c>
      <c r="C13" s="156" t="s">
        <v>117</v>
      </c>
      <c r="D13" s="156" t="s">
        <v>99</v>
      </c>
      <c r="E13" s="161" t="s">
        <v>144</v>
      </c>
      <c r="F13" s="160">
        <f t="shared" si="1"/>
        <v>31.32</v>
      </c>
      <c r="G13" s="160">
        <v>23.98</v>
      </c>
      <c r="H13" s="160">
        <v>3.58</v>
      </c>
      <c r="I13" s="160"/>
      <c r="J13" s="160"/>
      <c r="K13" s="160"/>
      <c r="L13" s="160"/>
      <c r="M13" s="160"/>
      <c r="N13" s="160"/>
      <c r="O13" s="160">
        <v>3.76</v>
      </c>
      <c r="P13" s="160"/>
      <c r="Q13" s="160"/>
      <c r="R13" s="160"/>
      <c r="S13" s="160"/>
      <c r="T13" s="160"/>
      <c r="U13" s="160"/>
    </row>
    <row r="14" ht="29.25" customHeight="1" spans="1:21">
      <c r="A14" s="156" t="s">
        <v>115</v>
      </c>
      <c r="B14" s="156" t="s">
        <v>118</v>
      </c>
      <c r="C14" s="156" t="s">
        <v>119</v>
      </c>
      <c r="D14" s="156" t="s">
        <v>101</v>
      </c>
      <c r="E14" s="161" t="s">
        <v>145</v>
      </c>
      <c r="F14" s="160">
        <f t="shared" si="1"/>
        <v>47.44</v>
      </c>
      <c r="G14" s="160"/>
      <c r="H14" s="160"/>
      <c r="I14" s="160"/>
      <c r="J14" s="160"/>
      <c r="K14" s="160">
        <v>47.44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</row>
    <row r="15" ht="29.25" customHeight="1" spans="1:21">
      <c r="A15" s="156" t="s">
        <v>115</v>
      </c>
      <c r="B15" s="156" t="s">
        <v>118</v>
      </c>
      <c r="C15" s="156" t="s">
        <v>119</v>
      </c>
      <c r="D15" s="156" t="s">
        <v>103</v>
      </c>
      <c r="E15" s="161" t="s">
        <v>145</v>
      </c>
      <c r="F15" s="160">
        <f t="shared" si="1"/>
        <v>57.22</v>
      </c>
      <c r="G15" s="160"/>
      <c r="H15" s="160"/>
      <c r="I15" s="160"/>
      <c r="J15" s="160"/>
      <c r="K15" s="160">
        <v>57.22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</row>
    <row r="16" ht="29.25" customHeight="1" spans="1:21">
      <c r="A16" s="156" t="s">
        <v>115</v>
      </c>
      <c r="B16" s="156" t="s">
        <v>118</v>
      </c>
      <c r="C16" s="156" t="s">
        <v>119</v>
      </c>
      <c r="D16" s="156" t="s">
        <v>161</v>
      </c>
      <c r="E16" s="161" t="s">
        <v>145</v>
      </c>
      <c r="F16" s="160">
        <f t="shared" si="1"/>
        <v>30.03</v>
      </c>
      <c r="G16" s="160"/>
      <c r="H16" s="160"/>
      <c r="I16" s="160"/>
      <c r="J16" s="160"/>
      <c r="K16" s="160">
        <v>30.03</v>
      </c>
      <c r="L16" s="160"/>
      <c r="M16" s="160"/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</row>
    <row r="17" ht="29.25" customHeight="1"/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showZeros="0" workbookViewId="0">
      <selection activeCell="L27" sqref="L27"/>
    </sheetView>
  </sheetViews>
  <sheetFormatPr defaultColWidth="6.875" defaultRowHeight="12.75" customHeight="1"/>
  <cols>
    <col min="1" max="1" width="15.5" style="122" customWidth="1"/>
    <col min="2" max="2" width="9.125" style="122" customWidth="1"/>
    <col min="3" max="8" width="7.875" style="122" customWidth="1"/>
    <col min="9" max="9" width="9.125" style="122" customWidth="1"/>
    <col min="10" max="15" width="7.875" style="122" customWidth="1"/>
    <col min="16" max="250" width="6.875" style="122" customWidth="1"/>
    <col min="251" max="16384" width="6.875" style="122"/>
  </cols>
  <sheetData>
    <row r="1" customHeight="1" spans="15:15">
      <c r="O1" s="141" t="s">
        <v>285</v>
      </c>
    </row>
    <row r="2" ht="47.25" customHeight="1" spans="1:15">
      <c r="A2" s="123" t="s">
        <v>286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customHeight="1" spans="1:15">
      <c r="A3" s="124"/>
      <c r="F3" s="124"/>
      <c r="G3" s="124"/>
      <c r="H3" s="124"/>
      <c r="I3" s="124"/>
      <c r="J3" s="124"/>
      <c r="K3" s="124"/>
      <c r="L3" s="124"/>
      <c r="M3" s="124"/>
      <c r="N3" s="124"/>
      <c r="O3" s="124" t="s">
        <v>77</v>
      </c>
    </row>
    <row r="4" ht="23.25" customHeight="1" spans="1:15">
      <c r="A4" s="125" t="s">
        <v>287</v>
      </c>
      <c r="B4" s="126" t="s">
        <v>288</v>
      </c>
      <c r="C4" s="126"/>
      <c r="D4" s="126"/>
      <c r="E4" s="126"/>
      <c r="F4" s="126"/>
      <c r="G4" s="126"/>
      <c r="H4" s="126"/>
      <c r="I4" s="142" t="s">
        <v>289</v>
      </c>
      <c r="J4" s="143"/>
      <c r="K4" s="143"/>
      <c r="L4" s="143"/>
      <c r="M4" s="143"/>
      <c r="N4" s="143"/>
      <c r="O4" s="143"/>
    </row>
    <row r="5" ht="23.25" customHeight="1" spans="1:15">
      <c r="A5" s="125"/>
      <c r="B5" s="127" t="s">
        <v>80</v>
      </c>
      <c r="C5" s="127" t="s">
        <v>204</v>
      </c>
      <c r="D5" s="127" t="s">
        <v>290</v>
      </c>
      <c r="E5" s="128" t="s">
        <v>291</v>
      </c>
      <c r="F5" s="129" t="s">
        <v>207</v>
      </c>
      <c r="G5" s="129" t="s">
        <v>292</v>
      </c>
      <c r="H5" s="130" t="s">
        <v>209</v>
      </c>
      <c r="I5" s="132" t="s">
        <v>80</v>
      </c>
      <c r="J5" s="133" t="s">
        <v>204</v>
      </c>
      <c r="K5" s="133" t="s">
        <v>290</v>
      </c>
      <c r="L5" s="133" t="s">
        <v>291</v>
      </c>
      <c r="M5" s="133" t="s">
        <v>207</v>
      </c>
      <c r="N5" s="133" t="s">
        <v>292</v>
      </c>
      <c r="O5" s="133" t="s">
        <v>209</v>
      </c>
    </row>
    <row r="6" ht="33" customHeight="1" spans="1:15">
      <c r="A6" s="125"/>
      <c r="B6" s="131"/>
      <c r="C6" s="131"/>
      <c r="D6" s="131"/>
      <c r="E6" s="132"/>
      <c r="F6" s="133"/>
      <c r="G6" s="133"/>
      <c r="H6" s="134"/>
      <c r="I6" s="132"/>
      <c r="J6" s="133"/>
      <c r="K6" s="133"/>
      <c r="L6" s="133"/>
      <c r="M6" s="133"/>
      <c r="N6" s="133"/>
      <c r="O6" s="133"/>
    </row>
    <row r="7" customHeight="1" spans="1:15">
      <c r="A7" s="135" t="s">
        <v>92</v>
      </c>
      <c r="B7" s="136">
        <v>7</v>
      </c>
      <c r="C7" s="136">
        <v>8</v>
      </c>
      <c r="D7" s="136">
        <v>9</v>
      </c>
      <c r="E7" s="136">
        <v>10</v>
      </c>
      <c r="F7" s="136">
        <v>11</v>
      </c>
      <c r="G7" s="136">
        <v>12</v>
      </c>
      <c r="H7" s="136">
        <v>13</v>
      </c>
      <c r="I7" s="136">
        <v>14</v>
      </c>
      <c r="J7" s="136">
        <v>15</v>
      </c>
      <c r="K7" s="136">
        <v>16</v>
      </c>
      <c r="L7" s="136">
        <v>17</v>
      </c>
      <c r="M7" s="136">
        <v>18</v>
      </c>
      <c r="N7" s="136">
        <v>19</v>
      </c>
      <c r="O7" s="136">
        <v>20</v>
      </c>
    </row>
    <row r="8" ht="28.5" customHeight="1" spans="1:15">
      <c r="A8" s="137" t="s">
        <v>80</v>
      </c>
      <c r="B8" s="138">
        <f t="shared" ref="B8:H8" si="0">SUM(B9:B13)</f>
        <v>46.48</v>
      </c>
      <c r="C8" s="138">
        <f t="shared" si="0"/>
        <v>24.2</v>
      </c>
      <c r="D8" s="138">
        <f t="shared" si="0"/>
        <v>0</v>
      </c>
      <c r="E8" s="138">
        <f t="shared" si="0"/>
        <v>0</v>
      </c>
      <c r="F8" s="138">
        <f t="shared" si="0"/>
        <v>9.88</v>
      </c>
      <c r="G8" s="138">
        <f t="shared" si="0"/>
        <v>0</v>
      </c>
      <c r="H8" s="138">
        <f t="shared" si="0"/>
        <v>12.4</v>
      </c>
      <c r="I8" s="138">
        <f>SUM(J8:O8)</f>
        <v>30.5</v>
      </c>
      <c r="J8" s="138">
        <v>23.1</v>
      </c>
      <c r="K8" s="138">
        <f t="shared" ref="K8:O8" si="1">SUM(K9:K13)</f>
        <v>0</v>
      </c>
      <c r="L8" s="138">
        <f t="shared" si="1"/>
        <v>0</v>
      </c>
      <c r="M8" s="138">
        <f t="shared" si="1"/>
        <v>7.2</v>
      </c>
      <c r="N8" s="138">
        <f t="shared" si="1"/>
        <v>0</v>
      </c>
      <c r="O8" s="139">
        <f t="shared" si="1"/>
        <v>0.2</v>
      </c>
    </row>
    <row r="9" ht="28.5" customHeight="1" spans="1:15">
      <c r="A9" s="137" t="s">
        <v>264</v>
      </c>
      <c r="B9" s="138">
        <f>SUM(C9:H9)</f>
        <v>38.8</v>
      </c>
      <c r="C9" s="138">
        <v>21.7</v>
      </c>
      <c r="D9" s="138"/>
      <c r="E9" s="138"/>
      <c r="F9" s="138">
        <v>7</v>
      </c>
      <c r="G9" s="138"/>
      <c r="H9" s="139">
        <v>10.1</v>
      </c>
      <c r="I9" s="138">
        <f t="shared" ref="I9:I13" si="2">SUM(J9:O9)</f>
        <v>25.82</v>
      </c>
      <c r="J9" s="144">
        <v>20.6</v>
      </c>
      <c r="K9" s="144"/>
      <c r="L9" s="144"/>
      <c r="M9" s="144">
        <v>5.22</v>
      </c>
      <c r="N9" s="144"/>
      <c r="O9" s="145"/>
    </row>
    <row r="10" ht="28.5" customHeight="1" spans="1:15">
      <c r="A10" s="137" t="s">
        <v>100</v>
      </c>
      <c r="B10" s="138">
        <f>SUM(C10:G10)</f>
        <v>2.88</v>
      </c>
      <c r="C10" s="140">
        <v>0</v>
      </c>
      <c r="D10" s="140"/>
      <c r="E10" s="140"/>
      <c r="F10" s="140">
        <v>2.88</v>
      </c>
      <c r="G10" s="140"/>
      <c r="I10" s="138">
        <f t="shared" ref="I10" si="3">SUM(J10:O10)</f>
        <v>1.98</v>
      </c>
      <c r="J10" s="140">
        <v>0</v>
      </c>
      <c r="K10" s="140"/>
      <c r="L10" s="140"/>
      <c r="M10" s="140">
        <v>1.98</v>
      </c>
      <c r="N10" s="146"/>
      <c r="O10" s="140">
        <v>0</v>
      </c>
    </row>
    <row r="11" ht="28.5" customHeight="1" spans="1:15">
      <c r="A11" s="140" t="s">
        <v>102</v>
      </c>
      <c r="B11" s="138">
        <f t="shared" ref="B11:B13" si="4">SUM(C11:H11)</f>
        <v>2.2</v>
      </c>
      <c r="C11" s="140">
        <v>0.8</v>
      </c>
      <c r="D11" s="140"/>
      <c r="E11" s="140"/>
      <c r="F11" s="140"/>
      <c r="G11" s="140"/>
      <c r="H11" s="140">
        <v>1.4</v>
      </c>
      <c r="I11" s="138">
        <f t="shared" si="2"/>
        <v>1</v>
      </c>
      <c r="J11" s="140">
        <v>0.8</v>
      </c>
      <c r="K11" s="140"/>
      <c r="L11" s="140"/>
      <c r="M11" s="140"/>
      <c r="N11" s="146"/>
      <c r="O11" s="140">
        <v>0.2</v>
      </c>
    </row>
    <row r="12" ht="28.5" customHeight="1" spans="1:15">
      <c r="A12" s="140" t="s">
        <v>104</v>
      </c>
      <c r="B12" s="138">
        <f t="shared" si="4"/>
        <v>1.5</v>
      </c>
      <c r="C12" s="140">
        <v>0.9</v>
      </c>
      <c r="D12" s="140"/>
      <c r="E12" s="140"/>
      <c r="F12" s="140"/>
      <c r="G12" s="140"/>
      <c r="H12" s="140">
        <v>0.6</v>
      </c>
      <c r="I12" s="138">
        <f t="shared" si="2"/>
        <v>0.9</v>
      </c>
      <c r="J12" s="140">
        <v>0.9</v>
      </c>
      <c r="K12" s="140"/>
      <c r="L12" s="140"/>
      <c r="M12" s="140"/>
      <c r="N12" s="140"/>
      <c r="O12" s="140">
        <v>0</v>
      </c>
    </row>
    <row r="13" ht="28.5" customHeight="1" spans="1:15">
      <c r="A13" s="140" t="s">
        <v>106</v>
      </c>
      <c r="B13" s="138">
        <f t="shared" si="4"/>
        <v>1.1</v>
      </c>
      <c r="C13" s="140">
        <v>0.8</v>
      </c>
      <c r="D13" s="140"/>
      <c r="E13" s="140"/>
      <c r="F13" s="140"/>
      <c r="G13" s="140"/>
      <c r="H13" s="140">
        <v>0.3</v>
      </c>
      <c r="I13" s="138">
        <f t="shared" si="2"/>
        <v>0.8</v>
      </c>
      <c r="J13" s="140">
        <v>0.8</v>
      </c>
      <c r="K13" s="140"/>
      <c r="L13" s="140"/>
      <c r="M13" s="140"/>
      <c r="N13" s="140"/>
      <c r="O13" s="140">
        <v>0</v>
      </c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topLeftCell="A4" workbookViewId="0">
      <selection activeCell="P11" sqref="P11"/>
    </sheetView>
  </sheetViews>
  <sheetFormatPr defaultColWidth="9" defaultRowHeight="14.25" outlineLevelCol="4"/>
  <cols>
    <col min="1" max="1" width="9" style="106"/>
    <col min="2" max="2" width="23.75" style="106" customWidth="1"/>
    <col min="3" max="5" width="14.375" style="106" customWidth="1"/>
    <col min="6" max="16384" width="9" style="106"/>
  </cols>
  <sheetData>
    <row r="1" customHeight="1" spans="1:5">
      <c r="A1" s="107"/>
      <c r="B1" s="107"/>
      <c r="C1" s="107"/>
      <c r="D1" s="107"/>
      <c r="E1" s="108" t="s">
        <v>293</v>
      </c>
    </row>
    <row r="2" ht="22.5" customHeight="1" spans="1:5">
      <c r="A2" s="109" t="s">
        <v>294</v>
      </c>
      <c r="B2" s="109"/>
      <c r="C2" s="109"/>
      <c r="D2" s="109"/>
      <c r="E2" s="109"/>
    </row>
    <row r="3" customHeight="1" spans="1:5">
      <c r="A3" s="110"/>
      <c r="B3" s="107"/>
      <c r="C3" s="107"/>
      <c r="D3" s="107"/>
      <c r="E3" s="111" t="s">
        <v>77</v>
      </c>
    </row>
    <row r="4" s="105" customFormat="1" ht="21" customHeight="1" spans="1:5">
      <c r="A4" s="112" t="s">
        <v>295</v>
      </c>
      <c r="B4" s="113"/>
      <c r="C4" s="114" t="s">
        <v>124</v>
      </c>
      <c r="D4" s="114"/>
      <c r="E4" s="114"/>
    </row>
    <row r="5" s="105" customFormat="1" ht="15.75" customHeight="1" spans="1:5">
      <c r="A5" s="115" t="s">
        <v>109</v>
      </c>
      <c r="B5" s="116" t="s">
        <v>296</v>
      </c>
      <c r="C5" s="116" t="s">
        <v>80</v>
      </c>
      <c r="D5" s="116" t="s">
        <v>297</v>
      </c>
      <c r="E5" s="116" t="s">
        <v>298</v>
      </c>
    </row>
    <row r="6" s="105" customFormat="1" ht="15.75" customHeight="1" spans="1:5">
      <c r="A6" s="117"/>
      <c r="B6" s="116"/>
      <c r="C6" s="116"/>
      <c r="D6" s="116"/>
      <c r="E6" s="116"/>
    </row>
    <row r="7" s="105" customFormat="1" ht="21" customHeight="1" spans="1:5">
      <c r="A7" s="118" t="s">
        <v>92</v>
      </c>
      <c r="B7" s="118" t="s">
        <v>92</v>
      </c>
      <c r="C7" s="118">
        <v>1</v>
      </c>
      <c r="D7" s="118">
        <v>2</v>
      </c>
      <c r="E7" s="118">
        <v>3</v>
      </c>
    </row>
    <row r="8" ht="24.75" customHeight="1" spans="1:5">
      <c r="A8" s="119" t="s">
        <v>299</v>
      </c>
      <c r="B8" s="119" t="s">
        <v>151</v>
      </c>
      <c r="C8" s="120">
        <f>D8+E8</f>
        <v>172.89</v>
      </c>
      <c r="D8" s="120">
        <f>66.82+23.98+3.76+64.6</f>
        <v>159.16</v>
      </c>
      <c r="E8" s="120">
        <f>10.15+3.58</f>
        <v>13.73</v>
      </c>
    </row>
    <row r="9" ht="24.75" customHeight="1" spans="1:5">
      <c r="A9" s="119" t="s">
        <v>300</v>
      </c>
      <c r="B9" s="119" t="s">
        <v>154</v>
      </c>
      <c r="C9" s="120">
        <f>D9+E9</f>
        <v>206.09</v>
      </c>
      <c r="D9" s="120">
        <f>27.47+44.36+53.13+44.78+18.94+3.96</f>
        <v>192.64</v>
      </c>
      <c r="E9" s="120">
        <f>1.15+2.58+3.08+4.09+2.55</f>
        <v>13.45</v>
      </c>
    </row>
    <row r="10" ht="24.75" customHeight="1" spans="1:5">
      <c r="A10" s="121"/>
      <c r="B10" s="119"/>
      <c r="C10" s="120"/>
      <c r="D10" s="120"/>
      <c r="E10" s="120"/>
    </row>
    <row r="11" ht="24.75" customHeight="1" spans="1:5">
      <c r="A11" s="121"/>
      <c r="B11" s="119"/>
      <c r="C11" s="120"/>
      <c r="D11" s="120"/>
      <c r="E11" s="120"/>
    </row>
    <row r="12" ht="24.75" customHeight="1" spans="1:5">
      <c r="A12" s="121"/>
      <c r="B12" s="119"/>
      <c r="C12" s="120"/>
      <c r="D12" s="120"/>
      <c r="E12" s="120"/>
    </row>
    <row r="13" ht="24.75" customHeight="1" spans="1:5">
      <c r="A13" s="121"/>
      <c r="B13" s="119"/>
      <c r="C13" s="120"/>
      <c r="D13" s="120"/>
      <c r="E13" s="120"/>
    </row>
    <row r="14" ht="24.75" customHeight="1" spans="1:5">
      <c r="A14" s="121"/>
      <c r="B14" s="119"/>
      <c r="C14" s="120"/>
      <c r="D14" s="120"/>
      <c r="E14" s="120"/>
    </row>
    <row r="15" ht="24.75" customHeight="1" spans="1:5">
      <c r="A15" s="121"/>
      <c r="B15" s="119"/>
      <c r="C15" s="120"/>
      <c r="D15" s="120"/>
      <c r="E15" s="120"/>
    </row>
    <row r="16" ht="24.75" customHeight="1" spans="1:5">
      <c r="A16" s="121"/>
      <c r="B16" s="119"/>
      <c r="C16" s="120"/>
      <c r="D16" s="120"/>
      <c r="E16" s="120"/>
    </row>
    <row r="17" ht="24.75" customHeight="1" spans="1:5">
      <c r="A17" s="121"/>
      <c r="B17" s="119"/>
      <c r="C17" s="120"/>
      <c r="D17" s="120"/>
      <c r="E17" s="120"/>
    </row>
    <row r="18" ht="24.75" customHeight="1" spans="1:5">
      <c r="A18" s="121"/>
      <c r="B18" s="119"/>
      <c r="C18" s="120"/>
      <c r="D18" s="120"/>
      <c r="E18" s="120"/>
    </row>
    <row r="19" ht="24.75" customHeight="1" spans="1:5">
      <c r="A19" s="121"/>
      <c r="B19" s="119"/>
      <c r="C19" s="120"/>
      <c r="D19" s="120"/>
      <c r="E19" s="120"/>
    </row>
    <row r="20" ht="24.75" customHeight="1" spans="1:5">
      <c r="A20" s="121"/>
      <c r="B20" s="119"/>
      <c r="C20" s="120"/>
      <c r="D20" s="120"/>
      <c r="E20" s="120"/>
    </row>
    <row r="21" ht="24.75" customHeight="1" spans="1:5">
      <c r="A21" s="121"/>
      <c r="B21" s="119"/>
      <c r="C21" s="120"/>
      <c r="D21" s="120"/>
      <c r="E21" s="120"/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Q13" sqref="Q13"/>
    </sheetView>
  </sheetViews>
  <sheetFormatPr defaultColWidth="9" defaultRowHeight="14.25" outlineLevelCol="7"/>
  <cols>
    <col min="1" max="1" width="8" style="93" customWidth="1"/>
    <col min="3" max="3" width="8.125" customWidth="1"/>
    <col min="4" max="4" width="13.875" customWidth="1"/>
    <col min="6" max="6" width="12.625" customWidth="1"/>
    <col min="8" max="8" width="13" customWidth="1"/>
  </cols>
  <sheetData>
    <row r="1" ht="18.75" spans="1:1">
      <c r="A1" s="1" t="s">
        <v>301</v>
      </c>
    </row>
    <row r="2" s="37" customFormat="1" ht="27" spans="1:8">
      <c r="A2" s="94" t="s">
        <v>302</v>
      </c>
      <c r="B2" s="95"/>
      <c r="C2" s="95"/>
      <c r="D2" s="95"/>
      <c r="E2" s="95"/>
      <c r="F2" s="95"/>
      <c r="G2" s="95"/>
      <c r="H2" s="95"/>
    </row>
    <row r="3" s="37" customFormat="1" ht="20.25" spans="1:8">
      <c r="A3" s="3" t="s">
        <v>303</v>
      </c>
      <c r="B3" s="3"/>
      <c r="C3" s="3"/>
      <c r="D3" s="3"/>
      <c r="E3" s="3"/>
      <c r="F3" s="3"/>
      <c r="G3" s="3"/>
      <c r="H3" s="3"/>
    </row>
    <row r="4" s="90" customFormat="1" spans="1:8">
      <c r="A4" s="80" t="s">
        <v>304</v>
      </c>
      <c r="B4" s="80"/>
      <c r="C4" s="80"/>
      <c r="D4" s="80"/>
      <c r="E4" s="44"/>
      <c r="F4" s="44" t="s">
        <v>305</v>
      </c>
      <c r="G4" s="43" t="s">
        <v>306</v>
      </c>
      <c r="H4" s="43"/>
    </row>
    <row r="5" s="91" customFormat="1" ht="34.5" customHeight="1" spans="1:8">
      <c r="A5" s="45" t="s">
        <v>307</v>
      </c>
      <c r="B5" s="10" t="s">
        <v>308</v>
      </c>
      <c r="C5" s="10"/>
      <c r="D5" s="10" t="s">
        <v>309</v>
      </c>
      <c r="E5" s="10"/>
      <c r="F5" s="10"/>
      <c r="G5" s="10"/>
      <c r="H5" s="10"/>
    </row>
    <row r="6" ht="34.5" customHeight="1" spans="1:8">
      <c r="A6" s="45"/>
      <c r="B6" s="10" t="s">
        <v>310</v>
      </c>
      <c r="C6" s="10"/>
      <c r="D6" s="10" t="s">
        <v>311</v>
      </c>
      <c r="E6" s="10"/>
      <c r="F6" s="10" t="s">
        <v>312</v>
      </c>
      <c r="G6" s="10">
        <v>5723318</v>
      </c>
      <c r="H6" s="10"/>
    </row>
    <row r="7" spans="1:8">
      <c r="A7" s="45"/>
      <c r="B7" s="10" t="s">
        <v>313</v>
      </c>
      <c r="C7" s="10"/>
      <c r="D7" s="10">
        <v>67</v>
      </c>
      <c r="E7" s="10"/>
      <c r="F7" s="10" t="s">
        <v>314</v>
      </c>
      <c r="G7" s="10">
        <v>65</v>
      </c>
      <c r="H7" s="10"/>
    </row>
    <row r="8" ht="190.5" customHeight="1" spans="1:8">
      <c r="A8" s="45"/>
      <c r="B8" s="10" t="s">
        <v>315</v>
      </c>
      <c r="C8" s="10"/>
      <c r="D8" s="96" t="s">
        <v>316</v>
      </c>
      <c r="E8" s="97"/>
      <c r="F8" s="97"/>
      <c r="G8" s="97"/>
      <c r="H8" s="98"/>
    </row>
    <row r="9" ht="33" customHeight="1" spans="1:8">
      <c r="A9" s="45"/>
      <c r="B9" s="48" t="s">
        <v>317</v>
      </c>
      <c r="C9" s="48"/>
      <c r="D9" s="48"/>
      <c r="E9" s="48"/>
      <c r="F9" s="48"/>
      <c r="G9" s="48"/>
      <c r="H9" s="48"/>
    </row>
    <row r="10" s="92" customFormat="1" ht="33" customHeight="1" spans="1:8">
      <c r="A10" s="45"/>
      <c r="B10" s="10" t="s">
        <v>318</v>
      </c>
      <c r="C10" s="10"/>
      <c r="D10" s="10" t="s">
        <v>319</v>
      </c>
      <c r="E10" s="15" t="s">
        <v>83</v>
      </c>
      <c r="F10" s="10" t="s">
        <v>320</v>
      </c>
      <c r="G10" s="10" t="s">
        <v>321</v>
      </c>
      <c r="H10" s="10"/>
    </row>
    <row r="11" s="92" customFormat="1" ht="33" customHeight="1" spans="1:8">
      <c r="A11" s="45"/>
      <c r="B11" s="10">
        <v>1354.07</v>
      </c>
      <c r="C11" s="10"/>
      <c r="D11" s="21">
        <v>1333.57</v>
      </c>
      <c r="E11" s="21"/>
      <c r="F11" s="10">
        <v>20.5</v>
      </c>
      <c r="G11" s="10"/>
      <c r="H11" s="10"/>
    </row>
    <row r="12" s="92" customFormat="1" ht="33" customHeight="1" spans="1:8">
      <c r="A12" s="45"/>
      <c r="B12" s="48" t="s">
        <v>322</v>
      </c>
      <c r="C12" s="48"/>
      <c r="D12" s="48"/>
      <c r="E12" s="48"/>
      <c r="F12" s="48"/>
      <c r="G12" s="48"/>
      <c r="H12" s="48"/>
    </row>
    <row r="13" s="92" customFormat="1" ht="33" customHeight="1" spans="1:8">
      <c r="A13" s="45"/>
      <c r="B13" s="10" t="s">
        <v>323</v>
      </c>
      <c r="C13" s="10"/>
      <c r="D13" s="10" t="s">
        <v>124</v>
      </c>
      <c r="E13" s="10"/>
      <c r="F13" s="10" t="s">
        <v>125</v>
      </c>
      <c r="G13" s="10"/>
      <c r="H13" s="10"/>
    </row>
    <row r="14" s="92" customFormat="1" ht="33" customHeight="1" spans="1:8">
      <c r="A14" s="45"/>
      <c r="B14" s="10">
        <v>1354.07</v>
      </c>
      <c r="C14" s="10"/>
      <c r="D14" s="21">
        <v>592.29</v>
      </c>
      <c r="E14" s="21"/>
      <c r="F14" s="10">
        <v>761.78</v>
      </c>
      <c r="G14" s="10"/>
      <c r="H14" s="10"/>
    </row>
    <row r="15" s="92" customFormat="1" ht="33" customHeight="1" spans="1:8">
      <c r="A15" s="45"/>
      <c r="B15" s="10" t="s">
        <v>324</v>
      </c>
      <c r="C15" s="10"/>
      <c r="D15" s="48" t="s">
        <v>325</v>
      </c>
      <c r="E15" s="48"/>
      <c r="F15" s="48"/>
      <c r="G15" s="48"/>
      <c r="H15" s="48"/>
    </row>
    <row r="16" s="92" customFormat="1" spans="1:8">
      <c r="A16" s="45"/>
      <c r="B16" s="10" t="s">
        <v>80</v>
      </c>
      <c r="C16" s="10"/>
      <c r="D16" s="10" t="s">
        <v>326</v>
      </c>
      <c r="E16" s="10"/>
      <c r="F16" s="10" t="s">
        <v>290</v>
      </c>
      <c r="G16" s="10"/>
      <c r="H16" s="10" t="s">
        <v>204</v>
      </c>
    </row>
    <row r="17" s="92" customFormat="1" ht="26.25" customHeight="1" spans="1:8">
      <c r="A17" s="45"/>
      <c r="B17" s="10">
        <v>36.31</v>
      </c>
      <c r="C17" s="10"/>
      <c r="D17" s="10">
        <v>0</v>
      </c>
      <c r="E17" s="10"/>
      <c r="F17" s="10"/>
      <c r="G17" s="10"/>
      <c r="H17" s="10">
        <v>36.31</v>
      </c>
    </row>
    <row r="18" ht="87" spans="1:8">
      <c r="A18" s="45" t="s">
        <v>327</v>
      </c>
      <c r="B18" s="14" t="s">
        <v>328</v>
      </c>
      <c r="C18" s="14"/>
      <c r="D18" s="14"/>
      <c r="E18" s="14"/>
      <c r="F18" s="14"/>
      <c r="G18" s="14"/>
      <c r="H18" s="14"/>
    </row>
    <row r="19" spans="1:8">
      <c r="A19" s="45" t="s">
        <v>329</v>
      </c>
      <c r="B19" s="48" t="s">
        <v>330</v>
      </c>
      <c r="C19" s="48"/>
      <c r="D19" s="48" t="s">
        <v>331</v>
      </c>
      <c r="E19" s="48" t="s">
        <v>332</v>
      </c>
      <c r="F19" s="48"/>
      <c r="G19" s="48" t="s">
        <v>333</v>
      </c>
      <c r="H19" s="48"/>
    </row>
    <row r="20" ht="27.75" customHeight="1" spans="1:8">
      <c r="A20" s="45"/>
      <c r="B20" s="10" t="s">
        <v>334</v>
      </c>
      <c r="C20" s="10"/>
      <c r="D20" s="73" t="s">
        <v>335</v>
      </c>
      <c r="E20" s="99" t="s">
        <v>336</v>
      </c>
      <c r="F20" s="99"/>
      <c r="G20" s="100" t="s">
        <v>337</v>
      </c>
      <c r="H20" s="100"/>
    </row>
    <row r="21" ht="24.75" customHeight="1" spans="1:8">
      <c r="A21" s="45"/>
      <c r="B21" s="10"/>
      <c r="C21" s="10"/>
      <c r="D21" s="74"/>
      <c r="E21" s="11" t="s">
        <v>338</v>
      </c>
      <c r="F21" s="13"/>
      <c r="G21" s="101" t="s">
        <v>339</v>
      </c>
      <c r="H21" s="13"/>
    </row>
    <row r="22" ht="24.75" customHeight="1" spans="1:8">
      <c r="A22" s="45"/>
      <c r="B22" s="10"/>
      <c r="C22" s="10"/>
      <c r="D22" s="74"/>
      <c r="E22" s="11" t="s">
        <v>340</v>
      </c>
      <c r="F22" s="13"/>
      <c r="G22" s="101" t="s">
        <v>341</v>
      </c>
      <c r="H22" s="13"/>
    </row>
    <row r="23" ht="24.75" customHeight="1" spans="1:8">
      <c r="A23" s="45"/>
      <c r="B23" s="10"/>
      <c r="C23" s="10"/>
      <c r="D23" s="74"/>
      <c r="E23" s="11" t="s">
        <v>342</v>
      </c>
      <c r="F23" s="13"/>
      <c r="G23" s="101" t="s">
        <v>339</v>
      </c>
      <c r="H23" s="13"/>
    </row>
    <row r="24" ht="24.75" customHeight="1" spans="1:8">
      <c r="A24" s="45"/>
      <c r="B24" s="10"/>
      <c r="C24" s="10"/>
      <c r="D24" s="74"/>
      <c r="E24" s="11" t="s">
        <v>343</v>
      </c>
      <c r="F24" s="13"/>
      <c r="G24" s="101" t="s">
        <v>344</v>
      </c>
      <c r="H24" s="13"/>
    </row>
    <row r="25" ht="24.75" customHeight="1" spans="1:8">
      <c r="A25" s="45"/>
      <c r="B25" s="10"/>
      <c r="C25" s="10"/>
      <c r="D25" s="102"/>
      <c r="E25" s="11" t="s">
        <v>345</v>
      </c>
      <c r="F25" s="13"/>
      <c r="G25" s="101" t="s">
        <v>346</v>
      </c>
      <c r="H25" s="13"/>
    </row>
    <row r="26" ht="33.75" customHeight="1" spans="1:8">
      <c r="A26" s="45"/>
      <c r="B26" s="10"/>
      <c r="C26" s="10"/>
      <c r="D26" s="10" t="s">
        <v>347</v>
      </c>
      <c r="E26" s="14" t="s">
        <v>348</v>
      </c>
      <c r="F26" s="14"/>
      <c r="G26" s="10" t="s">
        <v>349</v>
      </c>
      <c r="H26" s="10"/>
    </row>
    <row r="27" ht="26.25" customHeight="1" spans="1:8">
      <c r="A27" s="45"/>
      <c r="B27" s="10"/>
      <c r="C27" s="10"/>
      <c r="D27" s="10" t="s">
        <v>350</v>
      </c>
      <c r="E27" s="14" t="s">
        <v>351</v>
      </c>
      <c r="F27" s="14"/>
      <c r="G27" s="88">
        <v>43800</v>
      </c>
      <c r="H27" s="10"/>
    </row>
    <row r="28" ht="26.25" customHeight="1" spans="1:8">
      <c r="A28" s="45"/>
      <c r="B28" s="10"/>
      <c r="C28" s="10"/>
      <c r="D28" s="10" t="s">
        <v>352</v>
      </c>
      <c r="E28" s="14"/>
      <c r="F28" s="14"/>
      <c r="G28" s="10"/>
      <c r="H28" s="10"/>
    </row>
    <row r="29" ht="36.75" customHeight="1" spans="1:8">
      <c r="A29" s="45"/>
      <c r="B29" s="48" t="s">
        <v>330</v>
      </c>
      <c r="C29" s="48"/>
      <c r="D29" s="48" t="s">
        <v>331</v>
      </c>
      <c r="E29" s="48" t="s">
        <v>332</v>
      </c>
      <c r="F29" s="48"/>
      <c r="G29" s="48" t="s">
        <v>333</v>
      </c>
      <c r="H29" s="48"/>
    </row>
    <row r="30" ht="29.25" customHeight="1" spans="1:8">
      <c r="A30" s="45"/>
      <c r="B30" s="10" t="s">
        <v>353</v>
      </c>
      <c r="C30" s="10"/>
      <c r="D30" s="10" t="s">
        <v>354</v>
      </c>
      <c r="E30" s="14" t="s">
        <v>355</v>
      </c>
      <c r="F30" s="14"/>
      <c r="G30" s="103">
        <v>0.95</v>
      </c>
      <c r="H30" s="10"/>
    </row>
    <row r="31" ht="29.25" customHeight="1" spans="1:8">
      <c r="A31" s="45"/>
      <c r="B31" s="10"/>
      <c r="C31" s="10"/>
      <c r="D31" s="10" t="s">
        <v>356</v>
      </c>
      <c r="E31" s="14" t="s">
        <v>357</v>
      </c>
      <c r="F31" s="14"/>
      <c r="G31" s="103">
        <v>0.95</v>
      </c>
      <c r="H31" s="10"/>
    </row>
    <row r="32" ht="29.25" customHeight="1" spans="1:8">
      <c r="A32" s="45"/>
      <c r="B32" s="10"/>
      <c r="C32" s="10"/>
      <c r="D32" s="10" t="s">
        <v>358</v>
      </c>
      <c r="E32" s="14" t="s">
        <v>359</v>
      </c>
      <c r="F32" s="14"/>
      <c r="G32" s="103">
        <v>0.95</v>
      </c>
      <c r="H32" s="10"/>
    </row>
    <row r="33" ht="29.25" customHeight="1" spans="1:8">
      <c r="A33" s="45"/>
      <c r="B33" s="10"/>
      <c r="C33" s="10"/>
      <c r="D33" s="10" t="s">
        <v>360</v>
      </c>
      <c r="E33" s="14" t="s">
        <v>359</v>
      </c>
      <c r="F33" s="14"/>
      <c r="G33" s="103">
        <v>0.95</v>
      </c>
      <c r="H33" s="10"/>
    </row>
    <row r="34" ht="29.25" customHeight="1" spans="1:8">
      <c r="A34" s="45"/>
      <c r="B34" s="10"/>
      <c r="C34" s="10"/>
      <c r="D34" s="10" t="s">
        <v>361</v>
      </c>
      <c r="E34" s="14" t="s">
        <v>362</v>
      </c>
      <c r="F34" s="14"/>
      <c r="G34" s="103">
        <v>0.95</v>
      </c>
      <c r="H34" s="10"/>
    </row>
    <row r="35" ht="94.5" customHeight="1" spans="1:8">
      <c r="A35" s="45" t="s">
        <v>363</v>
      </c>
      <c r="B35" s="104" t="s">
        <v>364</v>
      </c>
      <c r="C35" s="104"/>
      <c r="D35" s="104"/>
      <c r="E35" s="104"/>
      <c r="F35" s="104"/>
      <c r="G35" s="104"/>
      <c r="H35" s="104"/>
    </row>
    <row r="36" s="37" customFormat="1" spans="1:8">
      <c r="A36" s="77"/>
      <c r="B36" s="77"/>
      <c r="C36" s="78"/>
      <c r="D36" s="77"/>
      <c r="E36" s="77"/>
      <c r="F36" s="79"/>
      <c r="G36" s="77"/>
      <c r="H36" s="77"/>
    </row>
  </sheetData>
  <mergeCells count="7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C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35:H35"/>
    <mergeCell ref="A5:A17"/>
    <mergeCell ref="A19:A34"/>
    <mergeCell ref="D20:D25"/>
    <mergeCell ref="B30:C34"/>
    <mergeCell ref="B20:C28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D11" sqref="D11:M11"/>
    </sheetView>
  </sheetViews>
  <sheetFormatPr defaultColWidth="8.75" defaultRowHeight="14.25"/>
  <cols>
    <col min="1" max="1" width="6.625" style="39" customWidth="1"/>
    <col min="2" max="2" width="5.625" style="39" customWidth="1"/>
    <col min="3" max="3" width="5.625" style="41" customWidth="1"/>
    <col min="4" max="4" width="7.625" style="42" customWidth="1"/>
    <col min="5" max="5" width="5" style="42" customWidth="1"/>
    <col min="6" max="6" width="3.75" style="42" customWidth="1"/>
    <col min="7" max="7" width="6.25" style="42" customWidth="1"/>
    <col min="8" max="8" width="6.625" style="42" customWidth="1"/>
    <col min="9" max="9" width="5.875" style="42" customWidth="1"/>
    <col min="10" max="10" width="6.625" style="42" customWidth="1"/>
    <col min="11" max="11" width="5.25" style="42" customWidth="1"/>
    <col min="12" max="12" width="5.625" style="42" customWidth="1"/>
    <col min="13" max="13" width="11.25" style="42" customWidth="1"/>
    <col min="14" max="32" width="9" style="42"/>
    <col min="33" max="224" width="8.75" style="42"/>
    <col min="225" max="253" width="9" style="42"/>
  </cols>
  <sheetData>
    <row r="1" ht="20.1" customHeight="1" spans="1:253">
      <c r="A1" s="1" t="s">
        <v>365</v>
      </c>
      <c r="B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="37" customFormat="1" ht="35.25" customHeight="1" spans="1:13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37" customFormat="1" ht="20.1" customHeight="1" spans="1:13">
      <c r="A3" s="3" t="s">
        <v>367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.1" customHeight="1" spans="1:13">
      <c r="A4" s="43" t="s">
        <v>368</v>
      </c>
      <c r="B4" s="43"/>
      <c r="C4" s="43"/>
      <c r="D4" s="43"/>
      <c r="E4" s="44"/>
      <c r="F4" s="44"/>
      <c r="G4" s="44"/>
      <c r="H4" s="44"/>
      <c r="I4" s="80" t="s">
        <v>369</v>
      </c>
      <c r="J4" s="80"/>
      <c r="K4" s="80"/>
      <c r="L4" s="80"/>
      <c r="M4" s="44"/>
    </row>
    <row r="5" s="38" customFormat="1" ht="21" customHeight="1" spans="1:13">
      <c r="A5" s="45" t="s">
        <v>370</v>
      </c>
      <c r="B5" s="11" t="s">
        <v>371</v>
      </c>
      <c r="C5" s="13"/>
      <c r="D5" s="10" t="s">
        <v>372</v>
      </c>
      <c r="E5" s="10"/>
      <c r="F5" s="10"/>
      <c r="G5" s="10"/>
      <c r="H5" s="10"/>
      <c r="I5" s="10"/>
      <c r="J5" s="10"/>
      <c r="K5" s="10"/>
      <c r="L5" s="10"/>
      <c r="M5" s="10"/>
    </row>
    <row r="6" s="38" customFormat="1" ht="21" customHeight="1" spans="1:13">
      <c r="A6" s="45"/>
      <c r="B6" s="11" t="s">
        <v>373</v>
      </c>
      <c r="C6" s="13"/>
      <c r="D6" s="10" t="s">
        <v>374</v>
      </c>
      <c r="E6" s="10"/>
      <c r="F6" s="10"/>
      <c r="G6" s="10"/>
      <c r="H6" s="10"/>
      <c r="I6" s="10"/>
      <c r="J6" s="10"/>
      <c r="K6" s="10"/>
      <c r="L6" s="10"/>
      <c r="M6" s="10"/>
    </row>
    <row r="7" s="38" customFormat="1" ht="21" customHeight="1" spans="1:13">
      <c r="A7" s="45"/>
      <c r="B7" s="11" t="s">
        <v>375</v>
      </c>
      <c r="C7" s="13"/>
      <c r="D7" s="10" t="s">
        <v>376</v>
      </c>
      <c r="E7" s="10"/>
      <c r="F7" s="10"/>
      <c r="G7" s="10" t="s">
        <v>377</v>
      </c>
      <c r="H7" s="10"/>
      <c r="I7" s="10"/>
      <c r="J7" s="10" t="s">
        <v>378</v>
      </c>
      <c r="K7" s="10"/>
      <c r="L7" s="10"/>
      <c r="M7" s="27"/>
    </row>
    <row r="8" s="38" customFormat="1" ht="21" customHeight="1" spans="1:13">
      <c r="A8" s="45"/>
      <c r="B8" s="11" t="s">
        <v>379</v>
      </c>
      <c r="C8" s="13"/>
      <c r="D8" s="10" t="s">
        <v>380</v>
      </c>
      <c r="E8" s="10"/>
      <c r="F8" s="10"/>
      <c r="G8" s="10" t="s">
        <v>312</v>
      </c>
      <c r="H8" s="10"/>
      <c r="I8" s="10"/>
      <c r="J8" s="10">
        <v>5721116</v>
      </c>
      <c r="K8" s="10"/>
      <c r="L8" s="10"/>
      <c r="M8" s="27"/>
    </row>
    <row r="9" s="38" customFormat="1" ht="30" customHeight="1" spans="1:13">
      <c r="A9" s="45"/>
      <c r="B9" s="11" t="s">
        <v>310</v>
      </c>
      <c r="C9" s="13"/>
      <c r="D9" s="10" t="s">
        <v>311</v>
      </c>
      <c r="E9" s="10"/>
      <c r="F9" s="10"/>
      <c r="G9" s="10" t="s">
        <v>312</v>
      </c>
      <c r="H9" s="10"/>
      <c r="I9" s="10"/>
      <c r="J9" s="10">
        <v>5723318</v>
      </c>
      <c r="K9" s="10"/>
      <c r="L9" s="10"/>
      <c r="M9" s="10"/>
    </row>
    <row r="10" s="38" customFormat="1" ht="45" customHeight="1" spans="1:13">
      <c r="A10" s="45"/>
      <c r="B10" s="11" t="s">
        <v>381</v>
      </c>
      <c r="C10" s="13"/>
      <c r="D10" s="14" t="s">
        <v>382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8" customFormat="1" ht="54.95" customHeight="1" spans="1:13">
      <c r="A11" s="45"/>
      <c r="B11" s="11" t="s">
        <v>383</v>
      </c>
      <c r="C11" s="13"/>
      <c r="D11" s="14" t="s">
        <v>384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8" customFormat="1" ht="54.95" customHeight="1" spans="1:13">
      <c r="A12" s="45"/>
      <c r="B12" s="11" t="s">
        <v>385</v>
      </c>
      <c r="C12" s="13"/>
      <c r="D12" s="10" t="s">
        <v>386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38" customFormat="1" ht="21" customHeight="1" spans="1:13">
      <c r="A13" s="45" t="s">
        <v>387</v>
      </c>
      <c r="B13" s="46" t="s">
        <v>388</v>
      </c>
      <c r="C13" s="47"/>
      <c r="D13" s="48" t="s">
        <v>389</v>
      </c>
      <c r="E13" s="48"/>
      <c r="F13" s="48" t="s">
        <v>390</v>
      </c>
      <c r="G13" s="48"/>
      <c r="H13" s="48"/>
      <c r="I13" s="48"/>
      <c r="J13" s="48" t="s">
        <v>391</v>
      </c>
      <c r="K13" s="48"/>
      <c r="L13" s="48"/>
      <c r="M13" s="48"/>
    </row>
    <row r="14" s="38" customFormat="1" ht="21" customHeight="1" spans="1:13">
      <c r="A14" s="45"/>
      <c r="B14" s="49"/>
      <c r="C14" s="50"/>
      <c r="D14" s="10" t="s">
        <v>392</v>
      </c>
      <c r="E14" s="10"/>
      <c r="F14" s="10">
        <v>150</v>
      </c>
      <c r="G14" s="10"/>
      <c r="H14" s="10"/>
      <c r="I14" s="10"/>
      <c r="J14" s="10">
        <v>210</v>
      </c>
      <c r="K14" s="10"/>
      <c r="L14" s="10"/>
      <c r="M14" s="10"/>
    </row>
    <row r="15" s="38" customFormat="1" ht="21" customHeight="1" spans="1:13">
      <c r="A15" s="45"/>
      <c r="B15" s="49"/>
      <c r="C15" s="50"/>
      <c r="D15" s="10" t="s">
        <v>393</v>
      </c>
      <c r="E15" s="10"/>
      <c r="F15" s="10"/>
      <c r="G15" s="10"/>
      <c r="H15" s="10"/>
      <c r="I15" s="10"/>
      <c r="J15" s="10"/>
      <c r="K15" s="10"/>
      <c r="L15" s="10"/>
      <c r="M15" s="10"/>
    </row>
    <row r="16" s="38" customFormat="1" ht="21" customHeight="1" spans="1:13">
      <c r="A16" s="45"/>
      <c r="B16" s="49"/>
      <c r="C16" s="50"/>
      <c r="D16" s="10" t="s">
        <v>394</v>
      </c>
      <c r="E16" s="10"/>
      <c r="F16" s="10"/>
      <c r="G16" s="10"/>
      <c r="H16" s="10"/>
      <c r="I16" s="10"/>
      <c r="J16" s="10"/>
      <c r="K16" s="10"/>
      <c r="L16" s="10"/>
      <c r="M16" s="10"/>
    </row>
    <row r="17" s="38" customFormat="1" ht="21" customHeight="1" spans="1:13">
      <c r="A17" s="45"/>
      <c r="B17" s="49"/>
      <c r="C17" s="50"/>
      <c r="D17" s="10" t="s">
        <v>395</v>
      </c>
      <c r="E17" s="10"/>
      <c r="F17" s="10"/>
      <c r="G17" s="10"/>
      <c r="H17" s="10"/>
      <c r="I17" s="10"/>
      <c r="J17" s="10"/>
      <c r="K17" s="10"/>
      <c r="L17" s="10"/>
      <c r="M17" s="10"/>
    </row>
    <row r="18" s="38" customFormat="1" ht="21" customHeight="1" spans="1:13">
      <c r="A18" s="45"/>
      <c r="B18" s="51"/>
      <c r="C18" s="52"/>
      <c r="D18" s="10" t="s">
        <v>396</v>
      </c>
      <c r="E18" s="10"/>
      <c r="F18" s="10"/>
      <c r="G18" s="10"/>
      <c r="H18" s="10"/>
      <c r="I18" s="10"/>
      <c r="J18" s="10"/>
      <c r="K18" s="10"/>
      <c r="L18" s="10"/>
      <c r="M18" s="10"/>
    </row>
    <row r="19" s="39" customFormat="1" ht="21" customHeight="1" spans="1:13">
      <c r="A19" s="45"/>
      <c r="B19" s="46" t="s">
        <v>397</v>
      </c>
      <c r="C19" s="47"/>
      <c r="D19" s="10" t="s">
        <v>389</v>
      </c>
      <c r="E19" s="10"/>
      <c r="F19" s="15" t="s">
        <v>398</v>
      </c>
      <c r="G19" s="15"/>
      <c r="H19" s="15"/>
      <c r="I19" s="15" t="s">
        <v>399</v>
      </c>
      <c r="J19" s="15"/>
      <c r="K19" s="15"/>
      <c r="L19" s="15" t="s">
        <v>400</v>
      </c>
      <c r="M19" s="15"/>
    </row>
    <row r="20" s="39" customFormat="1" ht="21" customHeight="1" spans="1:13">
      <c r="A20" s="45"/>
      <c r="B20" s="49"/>
      <c r="C20" s="50"/>
      <c r="D20" s="10" t="s">
        <v>392</v>
      </c>
      <c r="E20" s="10"/>
      <c r="F20" s="10">
        <v>150</v>
      </c>
      <c r="G20" s="10"/>
      <c r="H20" s="10"/>
      <c r="I20" s="10">
        <v>210</v>
      </c>
      <c r="J20" s="10"/>
      <c r="K20" s="10"/>
      <c r="L20" s="10"/>
      <c r="M20" s="10"/>
    </row>
    <row r="21" s="39" customFormat="1" ht="21" customHeight="1" spans="1:13">
      <c r="A21" s="45"/>
      <c r="B21" s="49"/>
      <c r="C21" s="50"/>
      <c r="D21" s="10">
        <v>1</v>
      </c>
      <c r="E21" s="10"/>
      <c r="F21" s="10"/>
      <c r="G21" s="10"/>
      <c r="H21" s="10"/>
      <c r="I21" s="10"/>
      <c r="J21" s="10"/>
      <c r="K21" s="10"/>
      <c r="L21" s="10"/>
      <c r="M21" s="10"/>
    </row>
    <row r="22" s="39" customFormat="1" ht="21" customHeight="1" spans="1:13">
      <c r="A22" s="45"/>
      <c r="B22" s="49"/>
      <c r="C22" s="50"/>
      <c r="D22" s="10">
        <v>2</v>
      </c>
      <c r="E22" s="10"/>
      <c r="F22" s="10"/>
      <c r="G22" s="10"/>
      <c r="H22" s="10"/>
      <c r="I22" s="10"/>
      <c r="J22" s="10"/>
      <c r="K22" s="10"/>
      <c r="L22" s="10"/>
      <c r="M22" s="10"/>
    </row>
    <row r="23" s="39" customFormat="1" ht="21" customHeight="1" spans="1:13">
      <c r="A23" s="45"/>
      <c r="B23" s="49"/>
      <c r="C23" s="50"/>
      <c r="D23" s="10">
        <v>3</v>
      </c>
      <c r="E23" s="10"/>
      <c r="F23" s="10"/>
      <c r="G23" s="10"/>
      <c r="H23" s="10"/>
      <c r="I23" s="10"/>
      <c r="J23" s="10"/>
      <c r="K23" s="10"/>
      <c r="L23" s="10"/>
      <c r="M23" s="10"/>
    </row>
    <row r="24" s="39" customFormat="1" ht="21" customHeight="1" spans="1:13">
      <c r="A24" s="45"/>
      <c r="B24" s="51"/>
      <c r="C24" s="52"/>
      <c r="D24" s="10" t="s">
        <v>401</v>
      </c>
      <c r="E24" s="10"/>
      <c r="F24" s="10"/>
      <c r="G24" s="10"/>
      <c r="H24" s="10"/>
      <c r="I24" s="10"/>
      <c r="J24" s="10"/>
      <c r="K24" s="10"/>
      <c r="L24" s="10"/>
      <c r="M24" s="10"/>
    </row>
    <row r="25" s="38" customFormat="1" ht="80.1" customHeight="1" spans="1:13">
      <c r="A25" s="17" t="s">
        <v>402</v>
      </c>
      <c r="B25" s="17"/>
      <c r="C25" s="17"/>
      <c r="D25" s="10" t="s">
        <v>403</v>
      </c>
      <c r="E25" s="10"/>
      <c r="F25" s="10"/>
      <c r="G25" s="10"/>
      <c r="H25" s="10"/>
      <c r="I25" s="10"/>
      <c r="J25" s="10"/>
      <c r="K25" s="10"/>
      <c r="L25" s="10"/>
      <c r="M25" s="27"/>
    </row>
    <row r="26" s="38" customFormat="1" ht="20.1" customHeight="1" spans="1:13">
      <c r="A26" s="53" t="s">
        <v>404</v>
      </c>
      <c r="B26" s="54"/>
      <c r="C26" s="55" t="s">
        <v>405</v>
      </c>
      <c r="D26" s="55"/>
      <c r="E26" s="55"/>
      <c r="F26" s="55"/>
      <c r="G26" s="55"/>
      <c r="H26" s="48" t="s">
        <v>406</v>
      </c>
      <c r="I26" s="48"/>
      <c r="J26" s="48"/>
      <c r="K26" s="48" t="s">
        <v>407</v>
      </c>
      <c r="L26" s="48"/>
      <c r="M26" s="48"/>
    </row>
    <row r="27" s="38" customFormat="1" ht="20.1" customHeight="1" spans="1:13">
      <c r="A27" s="56"/>
      <c r="B27" s="57"/>
      <c r="C27" s="58" t="s">
        <v>408</v>
      </c>
      <c r="D27" s="59"/>
      <c r="E27" s="59"/>
      <c r="F27" s="59"/>
      <c r="G27" s="60"/>
      <c r="H27" s="61">
        <v>43466</v>
      </c>
      <c r="I27" s="81"/>
      <c r="J27" s="82"/>
      <c r="K27" s="61">
        <v>43800</v>
      </c>
      <c r="L27" s="81"/>
      <c r="M27" s="82"/>
    </row>
    <row r="28" s="38" customFormat="1" ht="20.1" customHeight="1" spans="1:13">
      <c r="A28" s="56"/>
      <c r="B28" s="57"/>
      <c r="C28" s="62"/>
      <c r="D28" s="63"/>
      <c r="E28" s="63"/>
      <c r="F28" s="63"/>
      <c r="G28" s="64"/>
      <c r="H28" s="65"/>
      <c r="I28" s="83"/>
      <c r="J28" s="84"/>
      <c r="K28" s="65"/>
      <c r="L28" s="83"/>
      <c r="M28" s="84"/>
    </row>
    <row r="29" s="38" customFormat="1" ht="20.1" customHeight="1" spans="1:13">
      <c r="A29" s="56"/>
      <c r="B29" s="57"/>
      <c r="C29" s="66"/>
      <c r="D29" s="67"/>
      <c r="E29" s="67"/>
      <c r="F29" s="67"/>
      <c r="G29" s="68"/>
      <c r="H29" s="69"/>
      <c r="I29" s="85"/>
      <c r="J29" s="86"/>
      <c r="K29" s="69"/>
      <c r="L29" s="85"/>
      <c r="M29" s="86"/>
    </row>
    <row r="30" s="38" customFormat="1" ht="60" customHeight="1" spans="1:16">
      <c r="A30" s="70" t="s">
        <v>409</v>
      </c>
      <c r="B30" s="71" t="s">
        <v>410</v>
      </c>
      <c r="C30" s="14" t="s">
        <v>411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P30" s="87"/>
    </row>
    <row r="31" s="38" customFormat="1" ht="60" customHeight="1" spans="1:13">
      <c r="A31" s="72"/>
      <c r="B31" s="71" t="s">
        <v>412</v>
      </c>
      <c r="C31" s="14" t="s">
        <v>413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="38" customFormat="1" ht="20.1" customHeight="1" spans="1:13">
      <c r="A32" s="72"/>
      <c r="B32" s="73" t="s">
        <v>414</v>
      </c>
      <c r="C32" s="10" t="s">
        <v>330</v>
      </c>
      <c r="D32" s="10"/>
      <c r="E32" s="10" t="s">
        <v>331</v>
      </c>
      <c r="F32" s="10"/>
      <c r="G32" s="10"/>
      <c r="H32" s="10" t="s">
        <v>332</v>
      </c>
      <c r="I32" s="10"/>
      <c r="J32" s="10"/>
      <c r="K32" s="10"/>
      <c r="L32" s="10" t="s">
        <v>333</v>
      </c>
      <c r="M32" s="10"/>
    </row>
    <row r="33" s="38" customFormat="1" ht="30" customHeight="1" spans="1:13">
      <c r="A33" s="72"/>
      <c r="B33" s="74"/>
      <c r="C33" s="10" t="s">
        <v>415</v>
      </c>
      <c r="D33" s="10"/>
      <c r="E33" s="10" t="s">
        <v>335</v>
      </c>
      <c r="F33" s="10"/>
      <c r="G33" s="10"/>
      <c r="H33" s="14" t="s">
        <v>384</v>
      </c>
      <c r="I33" s="14"/>
      <c r="J33" s="14"/>
      <c r="K33" s="14"/>
      <c r="L33" s="10"/>
      <c r="M33" s="10"/>
    </row>
    <row r="34" s="38" customFormat="1" ht="30" customHeight="1" spans="1:13">
      <c r="A34" s="72"/>
      <c r="B34" s="74"/>
      <c r="C34" s="10"/>
      <c r="D34" s="10"/>
      <c r="E34" s="10" t="s">
        <v>347</v>
      </c>
      <c r="F34" s="10"/>
      <c r="G34" s="10"/>
      <c r="H34" s="14" t="s">
        <v>416</v>
      </c>
      <c r="I34" s="14"/>
      <c r="J34" s="14"/>
      <c r="K34" s="14"/>
      <c r="L34" s="10"/>
      <c r="M34" s="10"/>
    </row>
    <row r="35" s="38" customFormat="1" ht="30" customHeight="1" spans="1:13">
      <c r="A35" s="72"/>
      <c r="B35" s="74"/>
      <c r="C35" s="10"/>
      <c r="D35" s="10"/>
      <c r="E35" s="10" t="s">
        <v>350</v>
      </c>
      <c r="F35" s="10"/>
      <c r="G35" s="10"/>
      <c r="H35" s="14" t="s">
        <v>351</v>
      </c>
      <c r="I35" s="14"/>
      <c r="J35" s="14"/>
      <c r="K35" s="14"/>
      <c r="L35" s="88">
        <v>43800</v>
      </c>
      <c r="M35" s="10"/>
    </row>
    <row r="36" s="38" customFormat="1" ht="30" customHeight="1" spans="1:13">
      <c r="A36" s="72"/>
      <c r="B36" s="74"/>
      <c r="C36" s="10"/>
      <c r="D36" s="10"/>
      <c r="E36" s="10" t="s">
        <v>352</v>
      </c>
      <c r="F36" s="10"/>
      <c r="G36" s="10"/>
      <c r="H36" s="14" t="s">
        <v>417</v>
      </c>
      <c r="I36" s="14"/>
      <c r="J36" s="14"/>
      <c r="K36" s="14"/>
      <c r="L36" s="10"/>
      <c r="M36" s="10"/>
    </row>
    <row r="37" s="38" customFormat="1" ht="30" customHeight="1" spans="1:13">
      <c r="A37" s="72"/>
      <c r="B37" s="74"/>
      <c r="C37" s="10"/>
      <c r="D37" s="10"/>
      <c r="E37" s="10" t="s">
        <v>401</v>
      </c>
      <c r="F37" s="10"/>
      <c r="G37" s="10"/>
      <c r="H37" s="14" t="s">
        <v>418</v>
      </c>
      <c r="I37" s="14"/>
      <c r="J37" s="14"/>
      <c r="K37" s="14"/>
      <c r="L37" s="10"/>
      <c r="M37" s="10"/>
    </row>
    <row r="38" s="38" customFormat="1" ht="21" customHeight="1" spans="1:13">
      <c r="A38" s="72"/>
      <c r="B38" s="74"/>
      <c r="C38" s="10" t="s">
        <v>330</v>
      </c>
      <c r="D38" s="10"/>
      <c r="E38" s="10" t="s">
        <v>331</v>
      </c>
      <c r="F38" s="10"/>
      <c r="G38" s="10"/>
      <c r="H38" s="10" t="s">
        <v>332</v>
      </c>
      <c r="I38" s="10"/>
      <c r="J38" s="10"/>
      <c r="K38" s="10"/>
      <c r="L38" s="10" t="s">
        <v>333</v>
      </c>
      <c r="M38" s="10"/>
    </row>
    <row r="39" s="38" customFormat="1" ht="30" customHeight="1" spans="1:13">
      <c r="A39" s="72"/>
      <c r="B39" s="74"/>
      <c r="C39" s="10" t="s">
        <v>415</v>
      </c>
      <c r="D39" s="10"/>
      <c r="E39" s="10" t="s">
        <v>354</v>
      </c>
      <c r="F39" s="10"/>
      <c r="G39" s="10"/>
      <c r="H39" s="14" t="s">
        <v>355</v>
      </c>
      <c r="I39" s="14"/>
      <c r="J39" s="14"/>
      <c r="K39" s="14"/>
      <c r="L39" s="10"/>
      <c r="M39" s="10"/>
    </row>
    <row r="40" s="38" customFormat="1" ht="30" customHeight="1" spans="1:13">
      <c r="A40" s="72"/>
      <c r="B40" s="74"/>
      <c r="C40" s="10"/>
      <c r="D40" s="10"/>
      <c r="E40" s="10" t="s">
        <v>356</v>
      </c>
      <c r="F40" s="10"/>
      <c r="G40" s="10"/>
      <c r="H40" s="14" t="s">
        <v>357</v>
      </c>
      <c r="I40" s="14"/>
      <c r="J40" s="14"/>
      <c r="K40" s="14"/>
      <c r="L40" s="10"/>
      <c r="M40" s="10"/>
    </row>
    <row r="41" s="38" customFormat="1" ht="30" customHeight="1" spans="1:13">
      <c r="A41" s="72"/>
      <c r="B41" s="74"/>
      <c r="C41" s="10"/>
      <c r="D41" s="10"/>
      <c r="E41" s="10" t="s">
        <v>358</v>
      </c>
      <c r="F41" s="10"/>
      <c r="G41" s="10"/>
      <c r="H41" s="14" t="s">
        <v>359</v>
      </c>
      <c r="I41" s="14"/>
      <c r="J41" s="14"/>
      <c r="K41" s="14"/>
      <c r="L41" s="10"/>
      <c r="M41" s="10"/>
    </row>
    <row r="42" s="38" customFormat="1" ht="30" customHeight="1" spans="1:13">
      <c r="A42" s="72"/>
      <c r="B42" s="74"/>
      <c r="C42" s="10"/>
      <c r="D42" s="10"/>
      <c r="E42" s="10" t="s">
        <v>360</v>
      </c>
      <c r="F42" s="10"/>
      <c r="G42" s="10"/>
      <c r="H42" s="14" t="s">
        <v>359</v>
      </c>
      <c r="I42" s="14"/>
      <c r="J42" s="14"/>
      <c r="K42" s="14"/>
      <c r="L42" s="10"/>
      <c r="M42" s="10"/>
    </row>
    <row r="43" s="38" customFormat="1" ht="30" customHeight="1" spans="1:13">
      <c r="A43" s="72"/>
      <c r="B43" s="74"/>
      <c r="C43" s="10"/>
      <c r="D43" s="10"/>
      <c r="E43" s="10" t="s">
        <v>361</v>
      </c>
      <c r="F43" s="10"/>
      <c r="G43" s="10"/>
      <c r="H43" s="14" t="s">
        <v>419</v>
      </c>
      <c r="I43" s="14"/>
      <c r="J43" s="14"/>
      <c r="K43" s="14"/>
      <c r="L43" s="10"/>
      <c r="M43" s="10"/>
    </row>
    <row r="44" s="38" customFormat="1" ht="30" customHeight="1" spans="1:13">
      <c r="A44" s="72"/>
      <c r="B44" s="74"/>
      <c r="C44" s="10"/>
      <c r="D44" s="10"/>
      <c r="E44" s="10" t="s">
        <v>401</v>
      </c>
      <c r="F44" s="10"/>
      <c r="G44" s="10"/>
      <c r="H44" s="14" t="s">
        <v>418</v>
      </c>
      <c r="I44" s="14"/>
      <c r="J44" s="14"/>
      <c r="K44" s="14"/>
      <c r="L44" s="10"/>
      <c r="M44" s="10"/>
    </row>
    <row r="45" s="40" customFormat="1" ht="60" customHeight="1" spans="1:13">
      <c r="A45" s="17" t="s">
        <v>420</v>
      </c>
      <c r="B45" s="17"/>
      <c r="C45" s="17"/>
      <c r="D45" s="11"/>
      <c r="E45" s="12"/>
      <c r="F45" s="12"/>
      <c r="G45" s="12"/>
      <c r="H45" s="12"/>
      <c r="I45" s="12"/>
      <c r="J45" s="12"/>
      <c r="K45" s="12"/>
      <c r="L45" s="12"/>
      <c r="M45" s="13"/>
    </row>
    <row r="46" ht="69.95" customHeight="1" spans="1:13">
      <c r="A46" s="17" t="s">
        <v>421</v>
      </c>
      <c r="B46" s="17"/>
      <c r="C46" s="17"/>
      <c r="D46" s="75" t="s">
        <v>422</v>
      </c>
      <c r="E46" s="76"/>
      <c r="F46" s="76"/>
      <c r="G46" s="76"/>
      <c r="H46" s="76"/>
      <c r="I46" s="76"/>
      <c r="J46" s="76"/>
      <c r="K46" s="76"/>
      <c r="L46" s="76"/>
      <c r="M46" s="89"/>
    </row>
    <row r="47" s="37" customFormat="1" ht="20.1" customHeight="1" spans="1:10">
      <c r="A47" s="77"/>
      <c r="B47" s="77"/>
      <c r="C47" s="78"/>
      <c r="D47" s="78"/>
      <c r="E47" s="79"/>
      <c r="F47" s="77"/>
      <c r="J47" s="79"/>
    </row>
    <row r="48" ht="24.95" customHeight="1"/>
    <row r="49" ht="24.95" customHeight="1"/>
    <row r="50" ht="24.95" customHeight="1"/>
    <row r="51" ht="24.95" customHeight="1"/>
  </sheetData>
  <mergeCells count="132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  <mergeCell ref="C27:G29"/>
    <mergeCell ref="H27:J29"/>
    <mergeCell ref="K27:M29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22" workbookViewId="0">
      <selection activeCell="O17" sqref="O17"/>
    </sheetView>
  </sheetViews>
  <sheetFormatPr defaultColWidth="9" defaultRowHeight="14.25"/>
  <cols>
    <col min="1" max="1" width="6" customWidth="1"/>
    <col min="2" max="2" width="12" customWidth="1"/>
    <col min="3" max="3" width="12.125" customWidth="1"/>
    <col min="4" max="6" width="4.875" customWidth="1"/>
    <col min="7" max="9" width="5.375" customWidth="1"/>
    <col min="10" max="11" width="5.5" customWidth="1"/>
    <col min="12" max="12" width="8.125" customWidth="1"/>
  </cols>
  <sheetData>
    <row r="1" ht="18.75" spans="1:1">
      <c r="A1" s="1"/>
    </row>
    <row r="2" ht="27" spans="1:12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25" spans="1:12">
      <c r="A3" s="3" t="s">
        <v>367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423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ht="27.75" customHeight="1" spans="1:12">
      <c r="A5" s="6" t="s">
        <v>370</v>
      </c>
      <c r="B5" s="7" t="s">
        <v>371</v>
      </c>
      <c r="C5" s="8" t="s">
        <v>424</v>
      </c>
      <c r="D5" s="8"/>
      <c r="E5" s="8"/>
      <c r="F5" s="8"/>
      <c r="G5" s="8"/>
      <c r="H5" s="8"/>
      <c r="I5" s="8"/>
      <c r="J5" s="8"/>
      <c r="K5" s="8"/>
      <c r="L5" s="26"/>
    </row>
    <row r="6" ht="23.25" customHeight="1" spans="1:12">
      <c r="A6" s="9"/>
      <c r="B6" s="10" t="s">
        <v>373</v>
      </c>
      <c r="C6" s="10" t="s">
        <v>374</v>
      </c>
      <c r="D6" s="10"/>
      <c r="E6" s="10"/>
      <c r="F6" s="10"/>
      <c r="G6" s="10"/>
      <c r="H6" s="10"/>
      <c r="I6" s="10"/>
      <c r="J6" s="10"/>
      <c r="K6" s="10"/>
      <c r="L6" s="27"/>
    </row>
    <row r="7" spans="1:12">
      <c r="A7" s="9"/>
      <c r="B7" s="10" t="s">
        <v>375</v>
      </c>
      <c r="C7" s="10" t="s">
        <v>376</v>
      </c>
      <c r="D7" s="10"/>
      <c r="E7" s="10"/>
      <c r="F7" s="10" t="s">
        <v>377</v>
      </c>
      <c r="G7" s="10"/>
      <c r="H7" s="10"/>
      <c r="I7" s="10" t="s">
        <v>378</v>
      </c>
      <c r="J7" s="10"/>
      <c r="K7" s="10"/>
      <c r="L7" s="27"/>
    </row>
    <row r="8" spans="1:12">
      <c r="A8" s="9"/>
      <c r="B8" s="10" t="s">
        <v>379</v>
      </c>
      <c r="C8" s="10" t="s">
        <v>380</v>
      </c>
      <c r="D8" s="10"/>
      <c r="E8" s="10"/>
      <c r="F8" s="10" t="s">
        <v>312</v>
      </c>
      <c r="G8" s="10"/>
      <c r="H8" s="10"/>
      <c r="I8" s="10">
        <v>5721116</v>
      </c>
      <c r="J8" s="10"/>
      <c r="K8" s="10"/>
      <c r="L8" s="27"/>
    </row>
    <row r="9" ht="28.5" spans="1:12">
      <c r="A9" s="9"/>
      <c r="B9" s="10" t="s">
        <v>310</v>
      </c>
      <c r="C9" s="11" t="s">
        <v>311</v>
      </c>
      <c r="D9" s="12"/>
      <c r="E9" s="13"/>
      <c r="F9" s="10" t="s">
        <v>312</v>
      </c>
      <c r="G9" s="10"/>
      <c r="H9" s="10"/>
      <c r="I9" s="11">
        <v>5723318</v>
      </c>
      <c r="J9" s="12"/>
      <c r="K9" s="12"/>
      <c r="L9" s="28"/>
    </row>
    <row r="10" ht="48.75" customHeight="1" spans="1:12">
      <c r="A10" s="9"/>
      <c r="B10" s="10" t="s">
        <v>381</v>
      </c>
      <c r="C10" s="14" t="s">
        <v>382</v>
      </c>
      <c r="D10" s="14"/>
      <c r="E10" s="14"/>
      <c r="F10" s="14"/>
      <c r="G10" s="14"/>
      <c r="H10" s="14"/>
      <c r="I10" s="14"/>
      <c r="J10" s="14"/>
      <c r="K10" s="14"/>
      <c r="L10" s="29"/>
    </row>
    <row r="11" ht="51" customHeight="1" spans="1:12">
      <c r="A11" s="9"/>
      <c r="B11" s="10" t="s">
        <v>383</v>
      </c>
      <c r="C11" s="14" t="s">
        <v>424</v>
      </c>
      <c r="D11" s="14"/>
      <c r="E11" s="14"/>
      <c r="F11" s="14"/>
      <c r="G11" s="14"/>
      <c r="H11" s="14"/>
      <c r="I11" s="14"/>
      <c r="J11" s="14"/>
      <c r="K11" s="14"/>
      <c r="L11" s="29"/>
    </row>
    <row r="12" ht="51" customHeight="1" spans="1:12">
      <c r="A12" s="9"/>
      <c r="B12" s="10" t="s">
        <v>385</v>
      </c>
      <c r="C12" s="10" t="s">
        <v>425</v>
      </c>
      <c r="D12" s="10"/>
      <c r="E12" s="10"/>
      <c r="F12" s="10"/>
      <c r="G12" s="10"/>
      <c r="H12" s="10"/>
      <c r="I12" s="10"/>
      <c r="J12" s="10"/>
      <c r="K12" s="10"/>
      <c r="L12" s="27"/>
    </row>
    <row r="13" ht="21" customHeight="1" spans="1:12">
      <c r="A13" s="9" t="s">
        <v>387</v>
      </c>
      <c r="B13" s="10" t="s">
        <v>388</v>
      </c>
      <c r="C13" s="10" t="s">
        <v>389</v>
      </c>
      <c r="D13" s="10"/>
      <c r="E13" s="10" t="s">
        <v>390</v>
      </c>
      <c r="F13" s="10"/>
      <c r="G13" s="10"/>
      <c r="H13" s="10"/>
      <c r="I13" s="10" t="s">
        <v>391</v>
      </c>
      <c r="J13" s="10"/>
      <c r="K13" s="10"/>
      <c r="L13" s="27"/>
    </row>
    <row r="14" ht="21" customHeight="1" spans="1:12">
      <c r="A14" s="9"/>
      <c r="B14" s="10"/>
      <c r="C14" s="10" t="s">
        <v>392</v>
      </c>
      <c r="D14" s="10"/>
      <c r="E14" s="10">
        <v>60</v>
      </c>
      <c r="F14" s="10"/>
      <c r="G14" s="10"/>
      <c r="H14" s="10"/>
      <c r="I14" s="10">
        <v>42.38</v>
      </c>
      <c r="J14" s="10"/>
      <c r="K14" s="10"/>
      <c r="L14" s="27"/>
    </row>
    <row r="15" ht="21" customHeight="1" spans="1:12">
      <c r="A15" s="9"/>
      <c r="B15" s="10"/>
      <c r="C15" s="10" t="s">
        <v>393</v>
      </c>
      <c r="D15" s="10"/>
      <c r="E15" s="10"/>
      <c r="F15" s="10"/>
      <c r="G15" s="10"/>
      <c r="H15" s="10"/>
      <c r="I15" s="10"/>
      <c r="J15" s="10"/>
      <c r="K15" s="10"/>
      <c r="L15" s="27"/>
    </row>
    <row r="16" ht="21" customHeight="1" spans="1:12">
      <c r="A16" s="9"/>
      <c r="B16" s="10"/>
      <c r="C16" s="10" t="s">
        <v>394</v>
      </c>
      <c r="D16" s="10"/>
      <c r="E16" s="10"/>
      <c r="F16" s="10"/>
      <c r="G16" s="10"/>
      <c r="H16" s="10"/>
      <c r="I16" s="10"/>
      <c r="J16" s="10"/>
      <c r="K16" s="10"/>
      <c r="L16" s="27"/>
    </row>
    <row r="17" ht="21" customHeight="1" spans="1:12">
      <c r="A17" s="9"/>
      <c r="B17" s="10"/>
      <c r="C17" s="10" t="s">
        <v>395</v>
      </c>
      <c r="D17" s="10"/>
      <c r="E17" s="10"/>
      <c r="F17" s="10"/>
      <c r="G17" s="10"/>
      <c r="H17" s="10"/>
      <c r="I17" s="10"/>
      <c r="J17" s="10"/>
      <c r="K17" s="10"/>
      <c r="L17" s="27"/>
    </row>
    <row r="18" ht="21" customHeight="1" spans="1:12">
      <c r="A18" s="9"/>
      <c r="B18" s="10"/>
      <c r="C18" s="10" t="s">
        <v>396</v>
      </c>
      <c r="D18" s="10"/>
      <c r="E18" s="10"/>
      <c r="F18" s="10"/>
      <c r="G18" s="10"/>
      <c r="H18" s="10"/>
      <c r="I18" s="10"/>
      <c r="J18" s="10"/>
      <c r="K18" s="10"/>
      <c r="L18" s="27"/>
    </row>
    <row r="19" ht="33" customHeight="1" spans="1:12">
      <c r="A19" s="9"/>
      <c r="B19" s="10" t="s">
        <v>397</v>
      </c>
      <c r="C19" s="10" t="s">
        <v>389</v>
      </c>
      <c r="D19" s="10"/>
      <c r="E19" s="15" t="s">
        <v>426</v>
      </c>
      <c r="F19" s="15"/>
      <c r="G19" s="15"/>
      <c r="H19" s="15" t="s">
        <v>427</v>
      </c>
      <c r="I19" s="15"/>
      <c r="J19" s="15"/>
      <c r="K19" s="15" t="s">
        <v>428</v>
      </c>
      <c r="L19" s="30"/>
    </row>
    <row r="20" ht="21" customHeight="1" spans="1:12">
      <c r="A20" s="9"/>
      <c r="B20" s="10"/>
      <c r="C20" s="10" t="s">
        <v>392</v>
      </c>
      <c r="D20" s="10"/>
      <c r="E20" s="10">
        <v>60</v>
      </c>
      <c r="F20" s="10"/>
      <c r="G20" s="10"/>
      <c r="H20" s="10">
        <v>42.38</v>
      </c>
      <c r="I20" s="10"/>
      <c r="J20" s="10"/>
      <c r="K20" s="14"/>
      <c r="L20" s="29"/>
    </row>
    <row r="21" ht="21" customHeight="1" spans="1:12">
      <c r="A21" s="9"/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29"/>
    </row>
    <row r="22" ht="21" customHeight="1" spans="1:12">
      <c r="A22" s="9"/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29"/>
    </row>
    <row r="23" ht="21" customHeight="1" spans="1:12">
      <c r="A23" s="9"/>
      <c r="B23" s="10"/>
      <c r="C23" s="14"/>
      <c r="D23" s="14"/>
      <c r="E23" s="14"/>
      <c r="F23" s="14"/>
      <c r="G23" s="14"/>
      <c r="H23" s="14"/>
      <c r="I23" s="14"/>
      <c r="J23" s="14"/>
      <c r="K23" s="10"/>
      <c r="L23" s="27"/>
    </row>
    <row r="24" ht="21" customHeight="1" spans="1:12">
      <c r="A24" s="9"/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29"/>
    </row>
    <row r="25" ht="71.25" customHeight="1" spans="1:12">
      <c r="A25" s="16" t="s">
        <v>429</v>
      </c>
      <c r="B25" s="17"/>
      <c r="C25" s="10" t="s">
        <v>430</v>
      </c>
      <c r="D25" s="10"/>
      <c r="E25" s="10"/>
      <c r="F25" s="10"/>
      <c r="G25" s="10"/>
      <c r="H25" s="10"/>
      <c r="I25" s="10"/>
      <c r="J25" s="10"/>
      <c r="K25" s="10"/>
      <c r="L25" s="27"/>
    </row>
    <row r="26" ht="21" customHeight="1" spans="1:12">
      <c r="A26" s="9" t="s">
        <v>431</v>
      </c>
      <c r="B26" s="10" t="s">
        <v>432</v>
      </c>
      <c r="C26" s="10" t="s">
        <v>433</v>
      </c>
      <c r="D26" s="10"/>
      <c r="E26" s="10"/>
      <c r="F26" s="10"/>
      <c r="G26" s="10"/>
      <c r="H26" s="10" t="s">
        <v>434</v>
      </c>
      <c r="I26" s="10"/>
      <c r="J26" s="10"/>
      <c r="K26" s="10"/>
      <c r="L26" s="27"/>
    </row>
    <row r="27" ht="57.75" customHeight="1" spans="1:12">
      <c r="A27" s="9"/>
      <c r="B27" s="10"/>
      <c r="C27" s="18" t="s">
        <v>435</v>
      </c>
      <c r="D27" s="18"/>
      <c r="E27" s="18"/>
      <c r="F27" s="18"/>
      <c r="G27" s="18"/>
      <c r="H27" s="19" t="s">
        <v>436</v>
      </c>
      <c r="I27" s="19"/>
      <c r="J27" s="19"/>
      <c r="K27" s="19"/>
      <c r="L27" s="31"/>
    </row>
    <row r="28" spans="1:12">
      <c r="A28" s="9"/>
      <c r="B28" s="10" t="s">
        <v>437</v>
      </c>
      <c r="C28" s="10" t="s">
        <v>330</v>
      </c>
      <c r="D28" s="10" t="s">
        <v>331</v>
      </c>
      <c r="E28" s="10"/>
      <c r="F28" s="10"/>
      <c r="G28" s="10" t="s">
        <v>438</v>
      </c>
      <c r="H28" s="10"/>
      <c r="I28" s="10"/>
      <c r="J28" s="10" t="s">
        <v>333</v>
      </c>
      <c r="K28" s="10"/>
      <c r="L28" s="27" t="s">
        <v>439</v>
      </c>
    </row>
    <row r="29" ht="21" customHeight="1" spans="1:12">
      <c r="A29" s="9"/>
      <c r="B29" s="10"/>
      <c r="C29" s="10" t="s">
        <v>440</v>
      </c>
      <c r="D29" s="10" t="s">
        <v>335</v>
      </c>
      <c r="E29" s="10"/>
      <c r="F29" s="10"/>
      <c r="G29" s="20" t="s">
        <v>424</v>
      </c>
      <c r="H29" s="20"/>
      <c r="I29" s="20"/>
      <c r="J29" s="20"/>
      <c r="K29" s="20"/>
      <c r="L29" s="32"/>
    </row>
    <row r="30" ht="21" customHeight="1" spans="1:12">
      <c r="A30" s="9"/>
      <c r="B30" s="10"/>
      <c r="C30" s="10"/>
      <c r="D30" s="10"/>
      <c r="E30" s="10"/>
      <c r="F30" s="10"/>
      <c r="G30" s="20"/>
      <c r="H30" s="20"/>
      <c r="I30" s="20"/>
      <c r="J30" s="20"/>
      <c r="K30" s="20"/>
      <c r="L30" s="32"/>
    </row>
    <row r="31" ht="21" customHeight="1" spans="1:12">
      <c r="A31" s="9"/>
      <c r="B31" s="10"/>
      <c r="C31" s="10"/>
      <c r="D31" s="10" t="s">
        <v>347</v>
      </c>
      <c r="E31" s="10"/>
      <c r="F31" s="10"/>
      <c r="G31" s="20" t="s">
        <v>441</v>
      </c>
      <c r="H31" s="20"/>
      <c r="I31" s="20"/>
      <c r="J31" s="20"/>
      <c r="K31" s="20"/>
      <c r="L31" s="32"/>
    </row>
    <row r="32" ht="21" customHeight="1" spans="1:12">
      <c r="A32" s="9"/>
      <c r="B32" s="10"/>
      <c r="C32" s="10"/>
      <c r="D32" s="10"/>
      <c r="E32" s="10"/>
      <c r="F32" s="10"/>
      <c r="G32" s="20"/>
      <c r="H32" s="20"/>
      <c r="I32" s="20"/>
      <c r="J32" s="20"/>
      <c r="K32" s="20"/>
      <c r="L32" s="32"/>
    </row>
    <row r="33" ht="21" customHeight="1" spans="1:12">
      <c r="A33" s="9"/>
      <c r="B33" s="10"/>
      <c r="C33" s="10"/>
      <c r="D33" s="10" t="s">
        <v>350</v>
      </c>
      <c r="E33" s="10"/>
      <c r="F33" s="10"/>
      <c r="G33" s="20" t="s">
        <v>351</v>
      </c>
      <c r="H33" s="20"/>
      <c r="I33" s="20"/>
      <c r="J33" s="33">
        <v>43800</v>
      </c>
      <c r="K33" s="20"/>
      <c r="L33" s="32"/>
    </row>
    <row r="34" ht="21" customHeight="1" spans="1:12">
      <c r="A34" s="9"/>
      <c r="B34" s="10"/>
      <c r="C34" s="10"/>
      <c r="D34" s="10"/>
      <c r="E34" s="10"/>
      <c r="F34" s="10"/>
      <c r="G34" s="20"/>
      <c r="H34" s="20"/>
      <c r="I34" s="20"/>
      <c r="J34" s="20"/>
      <c r="K34" s="20"/>
      <c r="L34" s="32"/>
    </row>
    <row r="35" ht="21" customHeight="1" spans="1:12">
      <c r="A35" s="9"/>
      <c r="B35" s="10"/>
      <c r="C35" s="10"/>
      <c r="D35" s="10" t="s">
        <v>352</v>
      </c>
      <c r="E35" s="10"/>
      <c r="F35" s="10"/>
      <c r="G35" s="20" t="s">
        <v>442</v>
      </c>
      <c r="H35" s="20"/>
      <c r="I35" s="20"/>
      <c r="J35" s="20" t="s">
        <v>443</v>
      </c>
      <c r="K35" s="20"/>
      <c r="L35" s="32"/>
    </row>
    <row r="36" ht="21" customHeight="1" spans="1:12">
      <c r="A36" s="9"/>
      <c r="B36" s="10"/>
      <c r="C36" s="10"/>
      <c r="D36" s="10"/>
      <c r="E36" s="10"/>
      <c r="F36" s="10"/>
      <c r="G36" s="20" t="s">
        <v>444</v>
      </c>
      <c r="H36" s="20"/>
      <c r="I36" s="20"/>
      <c r="J36" s="20"/>
      <c r="K36" s="20"/>
      <c r="L36" s="32"/>
    </row>
    <row r="37" ht="21" customHeight="1" spans="1:12">
      <c r="A37" s="9"/>
      <c r="B37" s="10"/>
      <c r="C37" s="10" t="s">
        <v>445</v>
      </c>
      <c r="D37" s="15" t="s">
        <v>446</v>
      </c>
      <c r="E37" s="15"/>
      <c r="F37" s="15"/>
      <c r="G37" s="20" t="s">
        <v>447</v>
      </c>
      <c r="H37" s="20"/>
      <c r="I37" s="20"/>
      <c r="J37" s="20"/>
      <c r="K37" s="20"/>
      <c r="L37" s="32"/>
    </row>
    <row r="38" ht="21" customHeight="1" spans="1:12">
      <c r="A38" s="9"/>
      <c r="B38" s="10"/>
      <c r="C38" s="10"/>
      <c r="D38" s="15"/>
      <c r="E38" s="15"/>
      <c r="F38" s="15"/>
      <c r="G38" s="20"/>
      <c r="H38" s="20"/>
      <c r="I38" s="20"/>
      <c r="J38" s="20"/>
      <c r="K38" s="20"/>
      <c r="L38" s="32"/>
    </row>
    <row r="39" ht="21" customHeight="1" spans="1:12">
      <c r="A39" s="9"/>
      <c r="B39" s="10"/>
      <c r="C39" s="10"/>
      <c r="D39" s="15" t="s">
        <v>448</v>
      </c>
      <c r="E39" s="15"/>
      <c r="F39" s="15"/>
      <c r="G39" s="20" t="s">
        <v>357</v>
      </c>
      <c r="H39" s="20"/>
      <c r="I39" s="20"/>
      <c r="J39" s="20"/>
      <c r="K39" s="20"/>
      <c r="L39" s="32"/>
    </row>
    <row r="40" ht="21" customHeight="1" spans="1:12">
      <c r="A40" s="9"/>
      <c r="B40" s="10"/>
      <c r="C40" s="10"/>
      <c r="D40" s="15"/>
      <c r="E40" s="15"/>
      <c r="F40" s="15"/>
      <c r="G40" s="20"/>
      <c r="H40" s="20"/>
      <c r="I40" s="20"/>
      <c r="J40" s="20"/>
      <c r="K40" s="20"/>
      <c r="L40" s="32"/>
    </row>
    <row r="41" ht="21" customHeight="1" spans="1:12">
      <c r="A41" s="9"/>
      <c r="B41" s="10"/>
      <c r="C41" s="10"/>
      <c r="D41" s="15" t="s">
        <v>449</v>
      </c>
      <c r="E41" s="15"/>
      <c r="F41" s="15"/>
      <c r="G41" s="20" t="s">
        <v>450</v>
      </c>
      <c r="H41" s="20"/>
      <c r="I41" s="20"/>
      <c r="J41" s="20"/>
      <c r="K41" s="20"/>
      <c r="L41" s="32"/>
    </row>
    <row r="42" ht="21" customHeight="1" spans="1:12">
      <c r="A42" s="9"/>
      <c r="B42" s="10"/>
      <c r="C42" s="10"/>
      <c r="D42" s="15"/>
      <c r="E42" s="15"/>
      <c r="F42" s="15"/>
      <c r="G42" s="20"/>
      <c r="H42" s="20"/>
      <c r="I42" s="20"/>
      <c r="J42" s="20"/>
      <c r="K42" s="20"/>
      <c r="L42" s="32"/>
    </row>
    <row r="43" ht="21" customHeight="1" spans="1:12">
      <c r="A43" s="9"/>
      <c r="B43" s="10"/>
      <c r="C43" s="10"/>
      <c r="D43" s="15" t="s">
        <v>451</v>
      </c>
      <c r="E43" s="15"/>
      <c r="F43" s="15"/>
      <c r="G43" s="20" t="s">
        <v>359</v>
      </c>
      <c r="H43" s="20"/>
      <c r="I43" s="20"/>
      <c r="J43" s="20"/>
      <c r="K43" s="20"/>
      <c r="L43" s="32"/>
    </row>
    <row r="44" ht="21" customHeight="1" spans="1:12">
      <c r="A44" s="9"/>
      <c r="B44" s="10"/>
      <c r="C44" s="10"/>
      <c r="D44" s="15"/>
      <c r="E44" s="15"/>
      <c r="F44" s="15"/>
      <c r="G44" s="20"/>
      <c r="H44" s="20"/>
      <c r="I44" s="20"/>
      <c r="J44" s="20"/>
      <c r="K44" s="20"/>
      <c r="L44" s="32"/>
    </row>
    <row r="45" ht="15" spans="1:12">
      <c r="A45" s="9"/>
      <c r="B45" s="10"/>
      <c r="C45" s="10"/>
      <c r="D45" s="10" t="s">
        <v>452</v>
      </c>
      <c r="E45" s="10"/>
      <c r="F45" s="10"/>
      <c r="G45" s="20" t="s">
        <v>453</v>
      </c>
      <c r="H45" s="20"/>
      <c r="I45" s="20"/>
      <c r="J45" s="34" t="s">
        <v>454</v>
      </c>
      <c r="K45" s="20"/>
      <c r="L45" s="32"/>
    </row>
    <row r="46" ht="81.75" customHeight="1" spans="1:12">
      <c r="A46" s="16" t="s">
        <v>420</v>
      </c>
      <c r="B46" s="17"/>
      <c r="C46" s="10"/>
      <c r="D46" s="21"/>
      <c r="E46" s="21"/>
      <c r="F46" s="21"/>
      <c r="G46" s="21"/>
      <c r="H46" s="21"/>
      <c r="I46" s="21"/>
      <c r="J46" s="21"/>
      <c r="K46" s="21"/>
      <c r="L46" s="35"/>
    </row>
    <row r="47" ht="102.75" customHeight="1" spans="1:12">
      <c r="A47" s="22" t="s">
        <v>421</v>
      </c>
      <c r="B47" s="23"/>
      <c r="C47" s="24" t="s">
        <v>422</v>
      </c>
      <c r="D47" s="25"/>
      <c r="E47" s="25"/>
      <c r="F47" s="25"/>
      <c r="G47" s="25"/>
      <c r="H47" s="25"/>
      <c r="I47" s="25"/>
      <c r="J47" s="25"/>
      <c r="K47" s="25"/>
      <c r="L47" s="36"/>
    </row>
  </sheetData>
  <mergeCells count="124">
    <mergeCell ref="A2:L2"/>
    <mergeCell ref="A3:L3"/>
    <mergeCell ref="A4:L4"/>
    <mergeCell ref="C5:L5"/>
    <mergeCell ref="C6:L6"/>
    <mergeCell ref="C7:E7"/>
    <mergeCell ref="F7:H7"/>
    <mergeCell ref="I7:L7"/>
    <mergeCell ref="C8:E8"/>
    <mergeCell ref="F8:H8"/>
    <mergeCell ref="I8:L8"/>
    <mergeCell ref="C9:E9"/>
    <mergeCell ref="F9:H9"/>
    <mergeCell ref="I9:L9"/>
    <mergeCell ref="C10:L10"/>
    <mergeCell ref="C11:L11"/>
    <mergeCell ref="C12:L12"/>
    <mergeCell ref="C13:D13"/>
    <mergeCell ref="E13:H13"/>
    <mergeCell ref="I13:L13"/>
    <mergeCell ref="C14:D14"/>
    <mergeCell ref="E14:H14"/>
    <mergeCell ref="I14:L14"/>
    <mergeCell ref="C15:D15"/>
    <mergeCell ref="E15:H15"/>
    <mergeCell ref="I15:L15"/>
    <mergeCell ref="C16:D16"/>
    <mergeCell ref="E16:H16"/>
    <mergeCell ref="I16:L16"/>
    <mergeCell ref="C17:D17"/>
    <mergeCell ref="E17:H17"/>
    <mergeCell ref="I17:L17"/>
    <mergeCell ref="C18:D18"/>
    <mergeCell ref="E18:H18"/>
    <mergeCell ref="I18:L18"/>
    <mergeCell ref="C19:D19"/>
    <mergeCell ref="E19:G19"/>
    <mergeCell ref="H19:J19"/>
    <mergeCell ref="K19:L19"/>
    <mergeCell ref="C20:D20"/>
    <mergeCell ref="E20:G20"/>
    <mergeCell ref="H20:J20"/>
    <mergeCell ref="K20:L20"/>
    <mergeCell ref="C21:D21"/>
    <mergeCell ref="E21:G21"/>
    <mergeCell ref="H21:J21"/>
    <mergeCell ref="K21:L21"/>
    <mergeCell ref="C22:D22"/>
    <mergeCell ref="E22:G22"/>
    <mergeCell ref="H22:J22"/>
    <mergeCell ref="K22:L22"/>
    <mergeCell ref="C23:D23"/>
    <mergeCell ref="E23:G23"/>
    <mergeCell ref="H23:J23"/>
    <mergeCell ref="K23:L23"/>
    <mergeCell ref="C24:D24"/>
    <mergeCell ref="E24:G24"/>
    <mergeCell ref="H24:J24"/>
    <mergeCell ref="K24:L24"/>
    <mergeCell ref="A25:B25"/>
    <mergeCell ref="C25:L25"/>
    <mergeCell ref="C26:G26"/>
    <mergeCell ref="H26:L26"/>
    <mergeCell ref="C27:G27"/>
    <mergeCell ref="H27:L27"/>
    <mergeCell ref="D28:F28"/>
    <mergeCell ref="G28:I28"/>
    <mergeCell ref="J28:K28"/>
    <mergeCell ref="G29:I29"/>
    <mergeCell ref="J29:K29"/>
    <mergeCell ref="G30:I30"/>
    <mergeCell ref="J30:K30"/>
    <mergeCell ref="G31:I31"/>
    <mergeCell ref="J31:K31"/>
    <mergeCell ref="G32:I32"/>
    <mergeCell ref="J32:K32"/>
    <mergeCell ref="G33:I33"/>
    <mergeCell ref="J33:K33"/>
    <mergeCell ref="G34:I34"/>
    <mergeCell ref="J34:K34"/>
    <mergeCell ref="G35:I35"/>
    <mergeCell ref="J35:K35"/>
    <mergeCell ref="G36:I36"/>
    <mergeCell ref="J36:K36"/>
    <mergeCell ref="G37:I37"/>
    <mergeCell ref="J37:K37"/>
    <mergeCell ref="G38:I38"/>
    <mergeCell ref="J38:K38"/>
    <mergeCell ref="G39:I39"/>
    <mergeCell ref="J39:K39"/>
    <mergeCell ref="G40:I40"/>
    <mergeCell ref="J40:K40"/>
    <mergeCell ref="G41:I41"/>
    <mergeCell ref="J41:K41"/>
    <mergeCell ref="G42:I42"/>
    <mergeCell ref="J42:K42"/>
    <mergeCell ref="G43:I43"/>
    <mergeCell ref="J43:K43"/>
    <mergeCell ref="G44:I44"/>
    <mergeCell ref="J44:K44"/>
    <mergeCell ref="D45:F45"/>
    <mergeCell ref="G45:I45"/>
    <mergeCell ref="J45:K45"/>
    <mergeCell ref="A46:B46"/>
    <mergeCell ref="C46:L46"/>
    <mergeCell ref="A47:B47"/>
    <mergeCell ref="C47:L47"/>
    <mergeCell ref="A5:A12"/>
    <mergeCell ref="A13:A24"/>
    <mergeCell ref="A26:A45"/>
    <mergeCell ref="B13:B18"/>
    <mergeCell ref="B19:B24"/>
    <mergeCell ref="B26:B27"/>
    <mergeCell ref="B28:B45"/>
    <mergeCell ref="C29:C36"/>
    <mergeCell ref="C37:C45"/>
    <mergeCell ref="D29:F30"/>
    <mergeCell ref="D31:F32"/>
    <mergeCell ref="D33:F34"/>
    <mergeCell ref="D39:F40"/>
    <mergeCell ref="D35:F36"/>
    <mergeCell ref="D37:F38"/>
    <mergeCell ref="D41:F42"/>
    <mergeCell ref="D43:F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经费拨款</vt:lpstr>
      <vt:lpstr>经费拨款(政府预算)</vt:lpstr>
      <vt:lpstr>三公</vt:lpstr>
      <vt:lpstr>一般公共预算基本支出表</vt:lpstr>
      <vt:lpstr>部门整体绩效目标申报表</vt:lpstr>
      <vt:lpstr>专项资金绩效目标申报表</vt:lpstr>
      <vt:lpstr>专项资金绩效目标申报表1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2019-12-12T11:38:00Z</cp:lastPrinted>
  <dcterms:modified xsi:type="dcterms:W3CDTF">2019-12-22T01:11:15Z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