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bookViews>
  <sheets>
    <sheet name="2025项目分类汇总表（最终确定版） (3)" sheetId="3" r:id="rId1"/>
    <sheet name="2025项目（最终确定版） (2)" sheetId="1" r:id="rId2"/>
  </sheets>
  <definedNames>
    <definedName name="_xlnm._FilterDatabase" localSheetId="1" hidden="1">'2025项目（最终确定版） (2)'!$A$5:$Y$183</definedName>
    <definedName name="_xlnm.Print_Titles" localSheetId="1">'2025项目（最终确定版） (2)'!$3:$5</definedName>
    <definedName name="_xlnm.Print_Titles" localSheetId="0">'2025项目分类汇总表（最终确定版） (3)'!$1:$4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<sst xmlns="http://schemas.openxmlformats.org/spreadsheetml/2006/main" count="2244" uniqueCount="682">
  <si>
    <r>
      <rPr>
        <sz val="16"/>
        <color theme="1"/>
        <rFont val="方正小标宋简体"/>
        <charset val="134"/>
      </rPr>
      <t>屈原管理区2026年度巩固拓展脱贫攻坚成果和乡村振兴项目库</t>
    </r>
    <r>
      <rPr>
        <sz val="16"/>
        <color rgb="FFFF0000"/>
        <rFont val="方正小标宋简体"/>
        <charset val="134"/>
      </rPr>
      <t>入库项目分类汇总表</t>
    </r>
  </si>
  <si>
    <t>序号</t>
  </si>
  <si>
    <t>项目类型</t>
  </si>
  <si>
    <t>项目个数</t>
  </si>
  <si>
    <t>资金规模和筹资方式</t>
  </si>
  <si>
    <t>受益对象</t>
  </si>
  <si>
    <t>备注</t>
  </si>
  <si>
    <t>项目预算
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</si>
  <si>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</si>
  <si>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</si>
  <si>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</si>
  <si>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</si>
  <si>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</si>
  <si>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</si>
  <si>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</si>
  <si>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</si>
  <si>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</si>
  <si>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</si>
  <si>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</si>
  <si>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rFont val="Times New Roman"/>
        <charset val="134"/>
      </rPr>
      <t>1.</t>
    </r>
    <r>
      <rPr>
        <sz val="10.5"/>
        <rFont val="仿宋_GB2312"/>
        <charset val="134"/>
      </rPr>
      <t>生产项目</t>
    </r>
  </si>
  <si>
    <r>
      <rPr>
        <sz val="10.5"/>
        <rFont val="Times New Roman"/>
        <charset val="134"/>
      </rPr>
      <t>2.</t>
    </r>
    <r>
      <rPr>
        <sz val="10.5"/>
        <rFont val="仿宋_GB2312"/>
        <charset val="134"/>
      </rPr>
      <t>加工流通项目</t>
    </r>
  </si>
  <si>
    <r>
      <rPr>
        <sz val="10.5"/>
        <rFont val="Times New Roman"/>
        <charset val="134"/>
      </rPr>
      <t>3.</t>
    </r>
    <r>
      <rPr>
        <sz val="10.5"/>
        <rFont val="仿宋_GB2312"/>
        <charset val="134"/>
      </rPr>
      <t>配套设施项目</t>
    </r>
  </si>
  <si>
    <r>
      <rPr>
        <sz val="10.5"/>
        <rFont val="Times New Roman"/>
        <charset val="134"/>
      </rPr>
      <t>4.</t>
    </r>
    <r>
      <rPr>
        <sz val="10.5"/>
        <rFont val="仿宋_GB2312"/>
        <charset val="134"/>
      </rPr>
      <t>产业服务支撑项目</t>
    </r>
  </si>
  <si>
    <r>
      <rPr>
        <sz val="10.5"/>
        <rFont val="Times New Roman"/>
        <charset val="134"/>
      </rPr>
      <t>5.</t>
    </r>
    <r>
      <rPr>
        <sz val="10.5"/>
        <rFont val="仿宋_GB2312"/>
        <charset val="134"/>
      </rPr>
      <t>金融保险配套项目</t>
    </r>
  </si>
  <si>
    <t>二、就业项目</t>
  </si>
  <si>
    <r>
      <rPr>
        <sz val="10.5"/>
        <rFont val="Times New Roman"/>
        <charset val="134"/>
      </rPr>
      <t>1.</t>
    </r>
    <r>
      <rPr>
        <sz val="10.5"/>
        <rFont val="仿宋_GB2312"/>
        <charset val="134"/>
      </rPr>
      <t>务工补助</t>
    </r>
  </si>
  <si>
    <r>
      <rPr>
        <sz val="10.5"/>
        <rFont val="Times New Roman"/>
        <charset val="134"/>
      </rPr>
      <t>2.</t>
    </r>
    <r>
      <rPr>
        <sz val="10.5"/>
        <rFont val="仿宋_GB2312"/>
        <charset val="134"/>
      </rPr>
      <t>就业培训</t>
    </r>
  </si>
  <si>
    <r>
      <rPr>
        <sz val="10.5"/>
        <rFont val="Times New Roman"/>
        <charset val="134"/>
      </rPr>
      <t>3.</t>
    </r>
    <r>
      <rPr>
        <sz val="10.5"/>
        <rFont val="仿宋_GB2312"/>
        <charset val="134"/>
      </rPr>
      <t>创业</t>
    </r>
  </si>
  <si>
    <r>
      <rPr>
        <sz val="10.5"/>
        <rFont val="Times New Roman"/>
        <charset val="134"/>
      </rPr>
      <t>4.</t>
    </r>
    <r>
      <rPr>
        <sz val="10.5"/>
        <rFont val="仿宋_GB2312"/>
        <charset val="134"/>
      </rPr>
      <t>乡村工匠</t>
    </r>
  </si>
  <si>
    <r>
      <rPr>
        <sz val="10.5"/>
        <rFont val="Times New Roman"/>
        <charset val="134"/>
      </rPr>
      <t>5.</t>
    </r>
    <r>
      <rPr>
        <sz val="10.5"/>
        <rFont val="仿宋_GB2312"/>
        <charset val="134"/>
      </rPr>
      <t>公益性岗位</t>
    </r>
  </si>
  <si>
    <t>三、乡村建设行动</t>
  </si>
  <si>
    <r>
      <rPr>
        <sz val="10.5"/>
        <rFont val="Times New Roman"/>
        <charset val="134"/>
      </rPr>
      <t>1.</t>
    </r>
    <r>
      <rPr>
        <sz val="10.5"/>
        <rFont val="仿宋_GB2312"/>
        <charset val="134"/>
      </rPr>
      <t>农村基础设施</t>
    </r>
  </si>
  <si>
    <r>
      <rPr>
        <sz val="10.5"/>
        <rFont val="Times New Roman"/>
        <charset val="134"/>
      </rPr>
      <t>2.</t>
    </r>
    <r>
      <rPr>
        <sz val="10.5"/>
        <rFont val="仿宋_GB2312"/>
        <charset val="134"/>
      </rPr>
      <t>人居环境整治</t>
    </r>
  </si>
  <si>
    <r>
      <rPr>
        <sz val="10.5"/>
        <rFont val="Times New Roman"/>
        <charset val="134"/>
      </rPr>
      <t>3.</t>
    </r>
    <r>
      <rPr>
        <sz val="10.5"/>
        <rFont val="仿宋_GB2312"/>
        <charset val="134"/>
      </rPr>
      <t>农村公共服务</t>
    </r>
  </si>
  <si>
    <t>四、易地搬迁后扶</t>
  </si>
  <si>
    <t>五、巩固三保障成果</t>
  </si>
  <si>
    <r>
      <rPr>
        <sz val="10.5"/>
        <rFont val="Times New Roman"/>
        <charset val="134"/>
      </rPr>
      <t>1.</t>
    </r>
    <r>
      <rPr>
        <sz val="10.5"/>
        <rFont val="仿宋_GB2312"/>
        <charset val="134"/>
      </rPr>
      <t>住房</t>
    </r>
  </si>
  <si>
    <r>
      <rPr>
        <sz val="10.5"/>
        <rFont val="Times New Roman"/>
        <charset val="134"/>
      </rPr>
      <t>2.</t>
    </r>
    <r>
      <rPr>
        <sz val="10.5"/>
        <rFont val="仿宋_GB2312"/>
        <charset val="134"/>
      </rPr>
      <t>教育</t>
    </r>
  </si>
  <si>
    <r>
      <rPr>
        <sz val="10.5"/>
        <rFont val="Times New Roman"/>
        <charset val="134"/>
      </rPr>
      <t>3.</t>
    </r>
    <r>
      <rPr>
        <sz val="10.5"/>
        <rFont val="仿宋_GB2312"/>
        <charset val="134"/>
      </rPr>
      <t>健康</t>
    </r>
  </si>
  <si>
    <r>
      <rPr>
        <sz val="10.5"/>
        <rFont val="Times New Roman"/>
        <charset val="134"/>
      </rPr>
      <t>4.</t>
    </r>
    <r>
      <rPr>
        <sz val="10.5"/>
        <rFont val="仿宋_GB2312"/>
        <charset val="134"/>
      </rPr>
      <t>综合保障</t>
    </r>
  </si>
  <si>
    <t>六、乡村治理和精神文明建设</t>
  </si>
  <si>
    <r>
      <rPr>
        <sz val="10.5"/>
        <rFont val="Times New Roman"/>
        <charset val="134"/>
      </rPr>
      <t>1.</t>
    </r>
    <r>
      <rPr>
        <sz val="10.5"/>
        <rFont val="仿宋_GB2312"/>
        <charset val="134"/>
      </rPr>
      <t>乡村治理</t>
    </r>
  </si>
  <si>
    <r>
      <rPr>
        <sz val="10.5"/>
        <rFont val="Times New Roman"/>
        <charset val="134"/>
      </rPr>
      <t>2.</t>
    </r>
    <r>
      <rPr>
        <sz val="10.5"/>
        <rFont val="仿宋_GB2312"/>
        <charset val="134"/>
      </rPr>
      <t>农村精神文明建设</t>
    </r>
  </si>
  <si>
    <t>七、项目管理费</t>
  </si>
  <si>
    <t>八、其他</t>
  </si>
  <si>
    <r>
      <rPr>
        <sz val="10.5"/>
        <rFont val="Times New Roman"/>
        <charset val="134"/>
      </rPr>
      <t>1.</t>
    </r>
    <r>
      <rPr>
        <sz val="10.5"/>
        <rFont val="仿宋_GB2312"/>
        <charset val="134"/>
      </rPr>
      <t>少数民族特色村寨建设项</t>
    </r>
  </si>
  <si>
    <r>
      <rPr>
        <sz val="10.5"/>
        <rFont val="Times New Roman"/>
        <charset val="134"/>
      </rPr>
      <t>2.</t>
    </r>
    <r>
      <rPr>
        <sz val="10.5"/>
        <rFont val="仿宋_GB2312"/>
        <charset val="134"/>
      </rPr>
      <t>困难群众饮用低氟茶</t>
    </r>
  </si>
  <si>
    <r>
      <rPr>
        <sz val="28"/>
        <rFont val="方正小标宋简体"/>
        <charset val="134"/>
      </rPr>
      <t>屈原管理区2026年度巩固拓展脱贫攻坚成果和乡村振兴项目库</t>
    </r>
    <r>
      <rPr>
        <sz val="28"/>
        <color rgb="FFFF0000"/>
        <rFont val="方正小标宋简体"/>
        <charset val="134"/>
      </rPr>
      <t>入库项目明细表</t>
    </r>
  </si>
  <si>
    <r>
      <rPr>
        <sz val="12"/>
        <rFont val="仿宋_GB2312"/>
        <charset val="134"/>
      </rPr>
      <t>单位：（盖章）</t>
    </r>
    <r>
      <rPr>
        <sz val="12"/>
        <rFont val="Times New Roman"/>
        <charset val="134"/>
      </rPr>
      <t xml:space="preserve">                                                                                                                                                                                                                                                     </t>
    </r>
  </si>
  <si>
    <t>项目类别</t>
  </si>
  <si>
    <t>乡</t>
  </si>
  <si>
    <t>村</t>
  </si>
  <si>
    <t>项目名称</t>
  </si>
  <si>
    <t>建设性质</t>
  </si>
  <si>
    <t>实施地点</t>
  </si>
  <si>
    <t>时间进度</t>
  </si>
  <si>
    <t>责任单位</t>
  </si>
  <si>
    <t>建设内容及规模</t>
  </si>
  <si>
    <t>绩效目标</t>
  </si>
  <si>
    <t>联农带农机制</t>
  </si>
  <si>
    <t>二级项目类型</t>
  </si>
  <si>
    <t>项目子类型</t>
  </si>
  <si>
    <t>计划开工时间</t>
  </si>
  <si>
    <t>计划完工时间</t>
  </si>
  <si>
    <t>项目预算总投资（万元）</t>
  </si>
  <si>
    <t>受益村数（个）</t>
  </si>
  <si>
    <t>受益人口数（个）</t>
  </si>
  <si>
    <t>财政衔接资金
（万元）</t>
  </si>
  <si>
    <t>其他资金
（万元）</t>
  </si>
  <si>
    <t>受益脱贫户数及防返贫监测对象户数（户）</t>
  </si>
  <si>
    <t>受益脱贫人口数及防返贫监测对象人口数（个）</t>
  </si>
  <si>
    <t>乡村建设行动</t>
  </si>
  <si>
    <t>农村基础设施</t>
  </si>
  <si>
    <t>产业路、资源路建设</t>
  </si>
  <si>
    <t>营田镇</t>
  </si>
  <si>
    <t>槐花社区</t>
  </si>
  <si>
    <t>营田镇槐花社区汤家屋场苗圃路硬化</t>
  </si>
  <si>
    <t>新建</t>
  </si>
  <si>
    <t>槐花社区大义塘片</t>
  </si>
  <si>
    <t>长300米，宽3米，厚20公分</t>
  </si>
  <si>
    <t>通过改善农业生产基础服务设施，稳产高产，提高群众生活指数</t>
  </si>
  <si>
    <t>优先有就业需求的脱贫户、监测对象和群众在项目工地做事，以工代赈，促进群众增收</t>
  </si>
  <si>
    <t>产业发展项目</t>
  </si>
  <si>
    <t>配套基础设施项目</t>
  </si>
  <si>
    <t>小型农田水利设施建设</t>
  </si>
  <si>
    <t>营田镇槐花社区汤家屋场新建衬砌渠</t>
  </si>
  <si>
    <t>长291米，宽0.9米，高1.1米</t>
  </si>
  <si>
    <t>产业路资源路旅游路建设</t>
  </si>
  <si>
    <t>荷花村</t>
  </si>
  <si>
    <t>营田镇荷花村新堤片道路硬化工程</t>
  </si>
  <si>
    <t>荷花村新堤片</t>
  </si>
  <si>
    <t>长350米、宽4米、厚0.2米硬化、挡土墙建设</t>
  </si>
  <si>
    <t>解决荷花村新堤片群众之间道路安全出现问题。</t>
  </si>
  <si>
    <t>已脱贫户、监测对象低收入困难群体及其他群众通过投劳方式增收。</t>
  </si>
  <si>
    <t>营田镇荷花村新堤片鸭棚湖主排渠建设</t>
  </si>
  <si>
    <t>长471米、宽1.3米、高1.2米</t>
  </si>
  <si>
    <t>通过改善农业生产基础基础设施、提高水稻稳产高产。</t>
  </si>
  <si>
    <t>营田镇荷花村荷花片P50电排主排渠建设</t>
  </si>
  <si>
    <t>荷花村荷花片</t>
  </si>
  <si>
    <t>长500米、宽4米、高3米</t>
  </si>
  <si>
    <t>通过改善农业生产基础基础设施、提高水稻、稳产高产，养殖户增产。</t>
  </si>
  <si>
    <t>营田镇荷花村荷花片四方园渠道建设项目</t>
  </si>
  <si>
    <t>长360米、宽1.3米、高0.9米</t>
  </si>
  <si>
    <t>通过改善农业生产基础基础设施、提高水稻、稳产高产。</t>
  </si>
  <si>
    <t>生产项目</t>
  </si>
  <si>
    <t>种植业基地</t>
  </si>
  <si>
    <t>营田镇荷花村2026年到人到户产业奖补</t>
  </si>
  <si>
    <t>到人到户产业奖补</t>
  </si>
  <si>
    <t>改善群众产业发展条件，提高群众收入</t>
  </si>
  <si>
    <t>给有产业发展意愿和产业发展能力的群众进行产业奖补，促进群众增收</t>
  </si>
  <si>
    <t>人居环境整治</t>
  </si>
  <si>
    <t>村容村貌提升</t>
  </si>
  <si>
    <t>宝塔村</t>
  </si>
  <si>
    <t>营田镇宝塔村屋场排水沟建设</t>
  </si>
  <si>
    <t>宝塔村十片区、四片区、五片区</t>
  </si>
  <si>
    <t>高70，宽60，底面1.1米，长640米</t>
  </si>
  <si>
    <t>解决宝塔村群众之间道路出行问题、方便群众务工生产</t>
  </si>
  <si>
    <t>已脱贫户、监测对象、低收入困难群体及其他群众通过投劳的方式增收</t>
  </si>
  <si>
    <t>产业路、资源路、旅游路建设</t>
  </si>
  <si>
    <t>营田镇宝塔村村组道路硬化</t>
  </si>
  <si>
    <t>宝塔村四片区、十片区</t>
  </si>
  <si>
    <t>960米长，宽3.2米，厚20公分</t>
  </si>
  <si>
    <t>营田镇宝塔村大联片新建衬砌主排水渠</t>
  </si>
  <si>
    <t>宝塔村五片区</t>
  </si>
  <si>
    <t>内空宽1.1米（底宽1.6米，硬化厚度15公分），高1.5米（底硬化厚度15公分），长280米（厚25公分）</t>
  </si>
  <si>
    <t>营田镇宝塔村大联渠产业路硬化</t>
  </si>
  <si>
    <t>宽3.5米，长720米</t>
  </si>
  <si>
    <t>宝塔村庭院经济发展扶持项目</t>
  </si>
  <si>
    <t>宝塔村四片区、五片区</t>
  </si>
  <si>
    <t>发展葡萄园约8.5亩，桃树、脐橙园约7亩，种植鸡尾葡萄柚6000株</t>
  </si>
  <si>
    <t xml:space="preserve">提高脱贫户和监测户收入 </t>
  </si>
  <si>
    <t>解决脱贫户，监测户年度收入增长难问题</t>
  </si>
  <si>
    <t>营田镇宝塔村2026年到人到户产业奖补</t>
  </si>
  <si>
    <t>三洲村</t>
  </si>
  <si>
    <t>营田镇三洲村三洲片特色产业基地道路硬化</t>
  </si>
  <si>
    <t>三洲村三洲片</t>
  </si>
  <si>
    <t>长500米、宽3.2米、高20厘米</t>
  </si>
  <si>
    <t>优先有就业需求的脱贫户、监测对象和群众在项目工地做事，促进群众增收</t>
  </si>
  <si>
    <t>营田镇三洲村中洲片大屋场道路硬化</t>
  </si>
  <si>
    <t>三洲村中洲片</t>
  </si>
  <si>
    <t>长275米、宽3.2米、高20厘米</t>
  </si>
  <si>
    <t>营田镇三洲村玉湖片稻虾套养基地新建电排工程</t>
  </si>
  <si>
    <t>三洲村玉湖片</t>
  </si>
  <si>
    <t>新建P30电排一座及配套设备</t>
  </si>
  <si>
    <t>营田镇三洲村玉湖片稻虾套养基地衬砌渠工程</t>
  </si>
  <si>
    <t>长400米、面宽1.4、底宽0.6米、高90厘米</t>
  </si>
  <si>
    <t>营田镇三洲村2026年到人到户产业奖补</t>
  </si>
  <si>
    <t>团湖村</t>
  </si>
  <si>
    <t>营田镇团湖村港南片
新建P35机埠及配套
渠道提质建设</t>
  </si>
  <si>
    <t>团湖村港南片</t>
  </si>
  <si>
    <t>新建机房30平方，购P30水泵一个，配套电柜、电机一台，新架一套电线</t>
  </si>
  <si>
    <t>优先有就业需求的脱贫户等群众项目用工，以工代赈，促进群众增收</t>
  </si>
  <si>
    <t>营田镇团湖村港南片排灌设施</t>
  </si>
  <si>
    <t>长300米，高1米，宽0.8米</t>
  </si>
  <si>
    <t>营田镇团湖村古湖片四号路道路硬化</t>
  </si>
  <si>
    <t>团湖村古湖片</t>
  </si>
  <si>
    <t>长700米，高20公分，宽度3.5米</t>
  </si>
  <si>
    <t>营田镇团湖村团湖片道路硬化</t>
  </si>
  <si>
    <t>团湖村团湖片</t>
  </si>
  <si>
    <t>长1000米，高20公分，宽度3.5米</t>
  </si>
  <si>
    <t>营田镇团湖村2026年到人到户产业奖补</t>
  </si>
  <si>
    <t>义南村</t>
  </si>
  <si>
    <t>营田镇义南村千秋片四眼塘路硬化</t>
  </si>
  <si>
    <t>义南村千秋片</t>
  </si>
  <si>
    <t>长508米，宽3.5米，高0.2米</t>
  </si>
  <si>
    <t>营田镇义南村千秋片猪场组新建衬砌渠</t>
  </si>
  <si>
    <t>长186米，宽0.8米，高1.2米</t>
  </si>
  <si>
    <t>营田镇义南村义南片水稻产业路道路拓宽</t>
  </si>
  <si>
    <t>义南村义南片</t>
  </si>
  <si>
    <t>长508米，拓宽1米，厚20厘米
长121米，拓宽1.5米，高20厘米</t>
  </si>
  <si>
    <t>营田镇义南村新民片2行新建衬砌渠</t>
  </si>
  <si>
    <t>义南村新民片</t>
  </si>
  <si>
    <t>长285米、底宽40厘米、面宽60厘米，高60厘米</t>
  </si>
  <si>
    <t>营田镇义南村沙玉湖道路硬化</t>
  </si>
  <si>
    <t>义南村千秋片、新民片</t>
  </si>
  <si>
    <t>长525米、宽3米、高0.2米</t>
  </si>
  <si>
    <t>营田镇义南村新民产业路硬化</t>
  </si>
  <si>
    <t>道路硬化长200米、宽3.5米、高0.2米</t>
  </si>
  <si>
    <t>完善村级基础设施，方便群众生产生活</t>
  </si>
  <si>
    <t>营田镇义南村千秋片闸门建设</t>
  </si>
  <si>
    <t>新建高5米、宽9米电动两眼闸及闸门，钢筋混泥土硬化闸、桥面</t>
  </si>
  <si>
    <t>营田镇义南村2026年到人到户产业奖补</t>
  </si>
  <si>
    <t>八港村</t>
  </si>
  <si>
    <t>营田镇八港村菱湖片、北港片水稻种植基地机埠改建</t>
  </si>
  <si>
    <t>改建</t>
  </si>
  <si>
    <t>八港村菱湖片、北港片</t>
  </si>
  <si>
    <t>机埠扩建，水泵更换、重建消力池、管道及电排翻新加固</t>
  </si>
  <si>
    <t>完善村级产业发展基础设施，实现稳产高产</t>
  </si>
  <si>
    <t>优先有就业需求的脱贫户等群众项目用工，促进村级和群众共同发展</t>
  </si>
  <si>
    <t>营田镇八港村八港
片水稻基地排水渠硬化建设</t>
  </si>
  <si>
    <t>八港村八港片</t>
  </si>
  <si>
    <t>渠长600m*底宽3m、面宽7m</t>
  </si>
  <si>
    <t>营田镇八港村菱湖片水稻基地排灌沟建设</t>
  </si>
  <si>
    <t>八港村菱湖片</t>
  </si>
  <si>
    <t>长450m*宽80cm</t>
  </si>
  <si>
    <t>营田镇八港村2026年到人到户产业奖补</t>
  </si>
  <si>
    <t>推山咀社区</t>
  </si>
  <si>
    <t>营田镇推山咀社区凤山片河北横路以北面硬化工程</t>
  </si>
  <si>
    <t>推山咀凤山片</t>
  </si>
  <si>
    <t>2026.10</t>
  </si>
  <si>
    <t>水泥硬化路面长830米；宽3.5米；高0.2米。</t>
  </si>
  <si>
    <t>解决了凤山片群众生产生活出行安全问题</t>
  </si>
  <si>
    <t>推山咀社区凤山片河南东西产业路面硬化工程</t>
  </si>
  <si>
    <t>水泥硬化路面长575米；宽3.5米；高0.2米。</t>
  </si>
  <si>
    <t>解决了凤山片群众生产出行交通安全问题</t>
  </si>
  <si>
    <t>推山咀社区凤山片河北灌渠建设工程</t>
  </si>
  <si>
    <t>渠道长450米；底宽0.6米；斜宽1.1米；面宽1.7米；水泥硬化0.1米。</t>
  </si>
  <si>
    <t>通过改善农业生产基础服务设施，确保种植产业稳产高产，提高群众生活质量</t>
  </si>
  <si>
    <t>推山咀社区凤山片河南渠道新建工程</t>
  </si>
  <si>
    <t>渠道长350米；底宽0.6米；斜宽1.1米；面宽1.8米；水泥硬化0.1米。</t>
  </si>
  <si>
    <t>项目管理费</t>
  </si>
  <si>
    <t>8个村（社区）</t>
  </si>
  <si>
    <t>营田镇2026年项目管理费</t>
  </si>
  <si>
    <t>用于项目前期设计、评审、招标、监理以及验收等与项目管理相关的支出</t>
  </si>
  <si>
    <t>提高项目资金使用效率，解决项目实施前预算、审计等相关资金。</t>
  </si>
  <si>
    <t>就业项目</t>
  </si>
  <si>
    <t>公益性岗位</t>
  </si>
  <si>
    <t>营田镇村级公共服务岗位</t>
  </si>
  <si>
    <t>开发村级公共服务岗位</t>
  </si>
  <si>
    <t>开发公益性岗位带动脱贫户含监测对象务工增收</t>
  </si>
  <si>
    <t>营田镇农村户厕改造</t>
  </si>
  <si>
    <t>6个村</t>
  </si>
  <si>
    <t>营田镇2026年农村改厕</t>
  </si>
  <si>
    <t>农村人居环境整治，完成全年农村户用卫生厕所改（新）建数200余户。</t>
  </si>
  <si>
    <t>完成辖区内100余个农村户厕新建任务，改善脱贫户及群众生活环境，农村人居环境及村容村貌，提高群众幸福感，满意度</t>
  </si>
  <si>
    <t>进一步完善巩固村级基础设施，方便群众生产生活，村容村貌，提高群众幸福感，满意度</t>
  </si>
  <si>
    <t>务工补助</t>
  </si>
  <si>
    <t>交通费补助</t>
  </si>
  <si>
    <t>营田镇2026年就业交通补贴项目</t>
  </si>
  <si>
    <t>对贫困人口监测人口外出务工给予一次性交通补贴</t>
  </si>
  <si>
    <t>切实提高脱贫劳动力就业积极性，促进稳定就业，稳定全区就业人数总体稳中有升。</t>
  </si>
  <si>
    <t>对贫困人口监测人口外出务工给予一次性教育补贴减少其支出</t>
  </si>
  <si>
    <t>巩固三保障成果</t>
  </si>
  <si>
    <t>教育</t>
  </si>
  <si>
    <t>享受“雨露计划”职业教育补助</t>
  </si>
  <si>
    <t>营田镇2026年春季“雨露计划”</t>
  </si>
  <si>
    <t>对脱贫户、监测户家庭中在读中等职业学校、高职高专院校、技师学院学生按照1500元/学期的标准进行补助</t>
  </si>
  <si>
    <t>确保全区就读中职、高职高专，已注册普通全日制正式学籍的本省农村建档立卡贫困户子女应补尽补。补贴资金及时足额发放到户</t>
  </si>
  <si>
    <t>帮助脱贫户、监测户家中就读读中等职业学校、高职高专院校、技师学院学生顺利完成学业，获得一技之长，增加就业机会，增加收入。</t>
  </si>
  <si>
    <t>营田镇2026年秋季“雨露计划”</t>
  </si>
  <si>
    <t>加工流通项目</t>
  </si>
  <si>
    <t>加工业</t>
  </si>
  <si>
    <t>营田镇秸秆综合利用收储运体系建设</t>
  </si>
  <si>
    <t>秸秆收储运中心大棚、搂草机、自走式秸秆打捆机、夹草机</t>
  </si>
  <si>
    <t>改善脱贫户及群众生产生活条件，巩固提升村级基础设施</t>
  </si>
  <si>
    <t>营田镇小型农田水利建设</t>
  </si>
  <si>
    <t>硬化道路、渠道建设等</t>
  </si>
  <si>
    <t>河市镇</t>
  </si>
  <si>
    <t>11个村（社区）</t>
  </si>
  <si>
    <t>河市镇村级公共服务岗位</t>
  </si>
  <si>
    <t>三江村</t>
  </si>
  <si>
    <t>河市镇三江村万亩基地新建渠道</t>
  </si>
  <si>
    <t>新建Ⅱ型渠1300米</t>
  </si>
  <si>
    <t>巩固提升服务村级农业产业发展基础设施建设，提高节能灌溉面积，水稻种植抗旱排涝能力，确保种植产业稳产，高产。</t>
  </si>
  <si>
    <t>提高节能灌溉面积，水稻种植抗旱排涝能力，确保种植产业稳产，高产。</t>
  </si>
  <si>
    <t>农村道路建设</t>
  </si>
  <si>
    <t>河市镇三江村双江片万亩基地产业路拓宽</t>
  </si>
  <si>
    <t>原路拓宽</t>
  </si>
  <si>
    <t>800米长道路拓宽1.5米</t>
  </si>
  <si>
    <t>金兴村</t>
  </si>
  <si>
    <t>河市镇金兴村万兴片、金龙片道路提质</t>
  </si>
  <si>
    <t>提质改造</t>
  </si>
  <si>
    <t>长300米宽2.5米+长200米宽3米道路建设</t>
  </si>
  <si>
    <t>金洲村</t>
  </si>
  <si>
    <t>河市镇金洲村一队产业路</t>
  </si>
  <si>
    <t>垮塌维修</t>
  </si>
  <si>
    <t>550米长3.5米宽0.2米厚道路建设</t>
  </si>
  <si>
    <t>大幅度提升群众生活生产条件，建设美丽乡村，助力乡村振兴。</t>
  </si>
  <si>
    <t>大湾村</t>
  </si>
  <si>
    <t>河市镇大湾村九队产业路</t>
  </si>
  <si>
    <t>大湾村
大湾片</t>
  </si>
  <si>
    <t>新建大湾片道路长408米，宽3.5米</t>
  </si>
  <si>
    <t>河夹塘社区</t>
  </si>
  <si>
    <t>河市镇河夹塘社区新悦片产业路建设</t>
  </si>
  <si>
    <t>河夹塘片</t>
  </si>
  <si>
    <t>长2500米机耕路建设</t>
  </si>
  <si>
    <t>河市镇河夹塘社区新悦片渠道建设</t>
  </si>
  <si>
    <t>新建2000米三型渠</t>
  </si>
  <si>
    <t>河市镇金兴村与岳阳市屈原管理区惠众粮油专业合作社合作蔬菜基地建设</t>
  </si>
  <si>
    <t>建设</t>
  </si>
  <si>
    <t>土地整理100亩</t>
  </si>
  <si>
    <t>丰富菜篮子，带动村民就业和参与群众收入</t>
  </si>
  <si>
    <t>古罗城村</t>
  </si>
  <si>
    <t>河市镇古罗城村星湖片重建星湖渠道</t>
  </si>
  <si>
    <t>重建</t>
  </si>
  <si>
    <t>星湖片</t>
  </si>
  <si>
    <t>重建600米渠道，宽0.8米，高0.8米。</t>
  </si>
  <si>
    <t>河市镇古罗城村古罗片上坝重建电排</t>
  </si>
  <si>
    <t>古罗城片</t>
  </si>
  <si>
    <t>电排机房重建，电机换新</t>
  </si>
  <si>
    <t>通过改善农业生产基础设施，巩固提升村级基础设施</t>
  </si>
  <si>
    <t>河市镇古罗城村星湖片重建电排</t>
  </si>
  <si>
    <t>河市镇古罗城村古罗片新建渠道</t>
  </si>
  <si>
    <t>新建500米渠道，宽0.8米，高0.8米。</t>
  </si>
  <si>
    <t>河市镇古罗城村古罗片五组新建渠道</t>
  </si>
  <si>
    <t>新建800米渠道,宽3.5米</t>
  </si>
  <si>
    <t>河市镇金兴村邻渠路</t>
  </si>
  <si>
    <t>金龙三队</t>
  </si>
  <si>
    <t>黄湖路金龙段760米，宽3.5米</t>
  </si>
  <si>
    <t>河市镇金兴村品比实验基地产业路硬化提质</t>
  </si>
  <si>
    <t>硬化提质</t>
  </si>
  <si>
    <t>长200米宽2.5道路建设，长500米道路拓宽1米</t>
  </si>
  <si>
    <t>河市镇金兴村村组连接路</t>
  </si>
  <si>
    <t>金龙二队及万兴片</t>
  </si>
  <si>
    <t>总长500米宽3米</t>
  </si>
  <si>
    <t>平安村</t>
  </si>
  <si>
    <t>河市镇平安村金港河道路硬化</t>
  </si>
  <si>
    <t>金塘片</t>
  </si>
  <si>
    <t>长760米，宽3.3米</t>
  </si>
  <si>
    <t>改善脱贫户及群众生产生活条件，巩固提升村级设施基础设施</t>
  </si>
  <si>
    <t>大幅度提升群众生活生产条件，建设美丽乡村，助力乡村振兴</t>
  </si>
  <si>
    <t>河市镇平安村工业大道连接线</t>
  </si>
  <si>
    <t>平安村主干道</t>
  </si>
  <si>
    <t>长1800米，拓宽2米，改造400米</t>
  </si>
  <si>
    <t>河市镇平安村洪港垸</t>
  </si>
  <si>
    <t>寺坪片</t>
  </si>
  <si>
    <t>新建机埠，电源连接线</t>
  </si>
  <si>
    <t>河市镇平安村金塘片丰临湖排沟</t>
  </si>
  <si>
    <t>长300米，宽1米，高1.2米</t>
  </si>
  <si>
    <t>河市镇金洲村连尔居产业路</t>
  </si>
  <si>
    <t>650米长3.5米宽0.2米厚道路建设</t>
  </si>
  <si>
    <t>河市镇金洲村断头路维修硬化</t>
  </si>
  <si>
    <t>长450米，宽3.5米</t>
  </si>
  <si>
    <t>河市镇金洲村道路垮塌新建工程</t>
  </si>
  <si>
    <t>垮塌重建</t>
  </si>
  <si>
    <t>新建道路长100米，宽3.5米，加固路基150米</t>
  </si>
  <si>
    <t>通过改善农业生产基础设施，实现稳产高产</t>
  </si>
  <si>
    <t>河市镇河夹塘社区新悦片河边道路硬化</t>
  </si>
  <si>
    <t>新悦片</t>
  </si>
  <si>
    <t>新悦片河边道路硬化3.5米宽，870米长</t>
  </si>
  <si>
    <t>河市镇河夹塘社区河夹塘片产业路硬化</t>
  </si>
  <si>
    <t>河夹塘片农科站屋场主路3.5米宽，400米，1400平方</t>
  </si>
  <si>
    <t>河市镇河夹塘社区新悦水产片道路硬化</t>
  </si>
  <si>
    <t>新悦水产片屋前主路3.5米宽，500米长</t>
  </si>
  <si>
    <t>河市镇河夹塘社区新悦片大屋场渠道</t>
  </si>
  <si>
    <t>新悦片0.5米宽，800米长</t>
  </si>
  <si>
    <t>河市镇河夹塘社区新悦片东西干渠北道路硬化</t>
  </si>
  <si>
    <t>长1000米，宽3.5米</t>
  </si>
  <si>
    <t>河市镇河夹塘社区新悦水产片渠道新建</t>
  </si>
  <si>
    <t>新悦水片产</t>
  </si>
  <si>
    <t>长1000米，宽0.8米</t>
  </si>
  <si>
    <t>莲芙村</t>
  </si>
  <si>
    <t>河市镇莲芙村八小组引水沟</t>
  </si>
  <si>
    <t>荻湖片</t>
  </si>
  <si>
    <t>新建砖混引水沟，1米宽*1米高*60米长</t>
  </si>
  <si>
    <t>河市镇莲芙村三联片余湛断头路硬化</t>
  </si>
  <si>
    <t>三联片</t>
  </si>
  <si>
    <t>道路硬化长196米，宽3.5米</t>
  </si>
  <si>
    <t>河市镇莲芙村荻湖片九小组断头路硬化</t>
  </si>
  <si>
    <t>道路硬化长183米，宽3.5米</t>
  </si>
  <si>
    <t>河市镇莲芙村三联片渠道加高</t>
  </si>
  <si>
    <t>砖砌渠道长300米，加高0.2米</t>
  </si>
  <si>
    <t>河市镇莲芙村荻湖片七小组电排改造</t>
  </si>
  <si>
    <t>改造消力池，更换水泵、电机、配电柜</t>
  </si>
  <si>
    <t>河市镇莲芙村三联片创业路新建涵闸</t>
  </si>
  <si>
    <t>2.26.12</t>
  </si>
  <si>
    <t>创业路破开水泥路面10米，涵管20米长+起步台和路面恢复硬化</t>
  </si>
  <si>
    <t>幸福村</t>
  </si>
  <si>
    <t>河市镇幸福村灰滩片渠道建设</t>
  </si>
  <si>
    <t>新建500米水泥硬化渠道</t>
  </si>
  <si>
    <t>河市镇幸福村灰滩片电排拆改建</t>
  </si>
  <si>
    <t>改造</t>
  </si>
  <si>
    <t>将幸福村灰滩片P30老电排拆除重建</t>
  </si>
  <si>
    <t>河市镇幸福村洋湖片赵家屋场电排拆改建</t>
  </si>
  <si>
    <t>幸福村洋湖片赵家屋场小电排拆除重建</t>
  </si>
  <si>
    <t>河市镇幸福村洋湖片新电排拆改建</t>
  </si>
  <si>
    <t>幸福村洋湖片新电排提升水泵底座、更换P30水泵</t>
  </si>
  <si>
    <t>河市镇八队上段高台灌渠</t>
  </si>
  <si>
    <t>大湾片</t>
  </si>
  <si>
    <t>建设长400米，宽1.5米，高1.6米</t>
  </si>
  <si>
    <t>河市镇大湾村杨西康渠道闸门</t>
  </si>
  <si>
    <t>金盆片</t>
  </si>
  <si>
    <t>建设长500米，面宽1.2米，底宽0.6米</t>
  </si>
  <si>
    <t>河市镇农科站渠道硬化</t>
  </si>
  <si>
    <t>农科站片</t>
  </si>
  <si>
    <t>建设长950米，宽0.6米，高0.6米</t>
  </si>
  <si>
    <t>河市镇丰临湖通户产业路</t>
  </si>
  <si>
    <t>禾鸡山片</t>
  </si>
  <si>
    <t>建设650米长、3.5米宽的道路</t>
  </si>
  <si>
    <t>河市镇金盆路至金联产业路</t>
  </si>
  <si>
    <t>破损维修</t>
  </si>
  <si>
    <t>金盆片至大湾片</t>
  </si>
  <si>
    <t>维修面积300㎡</t>
  </si>
  <si>
    <t>河市镇大湾片牛棚产业路建设</t>
  </si>
  <si>
    <t>建设300米长、3米宽的道路</t>
  </si>
  <si>
    <t>三江</t>
  </si>
  <si>
    <t>河市镇三江村双江片寸级渠道建设</t>
  </si>
  <si>
    <t>双江片</t>
  </si>
  <si>
    <t>新建长1200米，宽0.6米，高0.8米，砖砌渠道</t>
  </si>
  <si>
    <t>河市镇三江村小港湖路灌渠道建设</t>
  </si>
  <si>
    <t>大江片</t>
  </si>
  <si>
    <t>新建900米，高1米，宽0.6米，水泥硬化渠道</t>
  </si>
  <si>
    <t>河市镇三江村七五路灌渠道建设</t>
  </si>
  <si>
    <t>新建800米，高1.2米，宽1.5米，水泥硬化渠道</t>
  </si>
  <si>
    <t>新洲村</t>
  </si>
  <si>
    <t>河市镇新洲村同洲片八队渠道新建</t>
  </si>
  <si>
    <t>新洲村同洲片八队</t>
  </si>
  <si>
    <t>2026.2.25</t>
  </si>
  <si>
    <t>2026.3.25</t>
  </si>
  <si>
    <t>新建同洲片长2200米三形渠道</t>
  </si>
  <si>
    <t>河市镇新洲村同洲片七队渠道新建</t>
  </si>
  <si>
    <t>新洲村同洲七队</t>
  </si>
  <si>
    <t>新建新洲村同洲七队麻毫头渠道两条三形渠1000米</t>
  </si>
  <si>
    <t>河市镇新洲村新联片猪场渠道新建</t>
  </si>
  <si>
    <t>新洲村新联片</t>
  </si>
  <si>
    <t>新建新联片猪场三形渠1000米</t>
  </si>
  <si>
    <t>河市镇新洲村新联片红毛洲渠道新建</t>
  </si>
  <si>
    <t>新建新联片红毛洲渠道1000米</t>
  </si>
  <si>
    <t>河市镇新洲村北洲片渠道新建</t>
  </si>
  <si>
    <t>新洲村北洲片</t>
  </si>
  <si>
    <t>新建北洲主渠1800米</t>
  </si>
  <si>
    <t>河市镇新洲村新联片产业路提质改造</t>
  </si>
  <si>
    <t>维修</t>
  </si>
  <si>
    <t>新洲村新联片基根路4千米</t>
  </si>
  <si>
    <t>三和村</t>
  </si>
  <si>
    <t>河市镇三和村道路维修</t>
  </si>
  <si>
    <t>2026.3.1</t>
  </si>
  <si>
    <t>2026.5.15</t>
  </si>
  <si>
    <t>农村污水治理</t>
  </si>
  <si>
    <t>河市镇三和村排污沟建设</t>
  </si>
  <si>
    <t>2026.3.15</t>
  </si>
  <si>
    <t>2026.5.10</t>
  </si>
  <si>
    <t>长800米</t>
  </si>
  <si>
    <t>河市镇三和村三星片、三合片新建道路</t>
  </si>
  <si>
    <t>2026.4.1</t>
  </si>
  <si>
    <t>2026.5.9</t>
  </si>
  <si>
    <t>三和村三星片、三合片、和平片新建道路500米</t>
  </si>
  <si>
    <t>河市镇三和村三星片、三合片、和平片新建渠道</t>
  </si>
  <si>
    <t>2026.3.20</t>
  </si>
  <si>
    <t>三和村三星片、三合片、和平片新建机械渠道650米</t>
  </si>
  <si>
    <t>其他</t>
  </si>
  <si>
    <t>河市镇三和村三星片新建桥梁</t>
  </si>
  <si>
    <t>三和村三星片</t>
  </si>
  <si>
    <t>2026.3.31</t>
  </si>
  <si>
    <t>三和村三星片新建桥梁宽4米，长13米</t>
  </si>
  <si>
    <t>产业服务支撑项目</t>
  </si>
  <si>
    <t>农业社会化服务</t>
  </si>
  <si>
    <t>河市镇三和村与先锋家庭农场合作育秧基地</t>
  </si>
  <si>
    <t>入股分红</t>
  </si>
  <si>
    <t>三和村和平片</t>
  </si>
  <si>
    <t>2026.1.1</t>
  </si>
  <si>
    <t>2026.12.31</t>
  </si>
  <si>
    <t>入股先锋家庭农场产业固定收益3%</t>
  </si>
  <si>
    <t>河市镇三和村与岳阳市屈原管理区芈月种植农民专业合作社合作项目</t>
  </si>
  <si>
    <t>三和村三合片</t>
  </si>
  <si>
    <t>入股三和村优质稻种植基地产业固定收益3%</t>
  </si>
  <si>
    <t>乡村建设
行动</t>
  </si>
  <si>
    <t>产业路建设</t>
  </si>
  <si>
    <t>凤凰乡</t>
  </si>
  <si>
    <t>荞麦湖村</t>
  </si>
  <si>
    <t>凤凰乡荞麦湖村荞麦湖片产业路提质改造</t>
  </si>
  <si>
    <t>荞麦湖片</t>
  </si>
  <si>
    <t>荞麦湖片区产业路进行维修改造，道路长780米，宽度4.5米</t>
  </si>
  <si>
    <t>通过改善农业生产基础设施，保障群众实现稳产高产</t>
  </si>
  <si>
    <t>改善群众生活环境，通过采取优先吸纳脱贫户(含监测户)务工形式实施的方式增加收入</t>
  </si>
  <si>
    <t>庭院经济发展</t>
  </si>
  <si>
    <t>凤凰乡荞麦湖村庭院经济（水果玉米种植产销）发展项目</t>
  </si>
  <si>
    <t>在全村范围内开荒土地180亩、购买水果玉米种子</t>
  </si>
  <si>
    <t>增加村集体经济收入，带动群众增收</t>
  </si>
  <si>
    <t>已脱贫户、低收入困难群体及其他群众通过投劳及参与种植的方式增收</t>
  </si>
  <si>
    <t>企业入股分红发展</t>
  </si>
  <si>
    <t>企业入股分红产业发展项目</t>
  </si>
  <si>
    <t>区内企业</t>
  </si>
  <si>
    <t>通过资金入股区内优质企业分红到村集体，企业每年12份将本金返还到村级</t>
  </si>
  <si>
    <t>通过该项目实施，将产业分红收益分配到部分困难群众，增加群众收入</t>
  </si>
  <si>
    <t>该项目实施，将产业分红收益分配到部分困难群众，增加群众收入</t>
  </si>
  <si>
    <t>田间渠道建设</t>
  </si>
  <si>
    <t>凤凰乡荞麦湖村800亩渠道新建</t>
  </si>
  <si>
    <t>荞麦湖片800亩渠道新建1350米，按二型农田渠道标准建设</t>
  </si>
  <si>
    <t>凤凰乡荞麦湖村210亩渠道新建</t>
  </si>
  <si>
    <t>荞麦湖片210亩渠道新建1390米，按二型农田渠道标准建设</t>
  </si>
  <si>
    <t>琴棋村</t>
  </si>
  <si>
    <t>凤凰乡琴棋村三星片主灌渠新建项目</t>
  </si>
  <si>
    <t>三星片</t>
  </si>
  <si>
    <t>长560米，宽1.2米，高1米，其中5个下田坡道，3个涵管，2个闸门</t>
  </si>
  <si>
    <t>凤凰乡琴棋村农科片主排渠新建项目</t>
  </si>
  <si>
    <t>八港片</t>
  </si>
  <si>
    <t>2026.6</t>
  </si>
  <si>
    <t>新建渠道长580米，高1.7米，面宽4米，底宽2.5米。</t>
  </si>
  <si>
    <t>凤凰乡琴棋村兴隆片主排沟硬化项目</t>
  </si>
  <si>
    <t>兴隆片</t>
  </si>
  <si>
    <t>2026.5</t>
  </si>
  <si>
    <t>长400余米，宽2.6米，高1.5米</t>
  </si>
  <si>
    <t>凤凰乡琴棋村八港片断头路建设项目</t>
  </si>
  <si>
    <t>建设断头路长400余米，宽3米</t>
  </si>
  <si>
    <t>凤凰乡琴棋
村新建片屋
前主渠道新
建项目</t>
  </si>
  <si>
    <t>2026.4</t>
  </si>
  <si>
    <t>建设渠道长500余米</t>
  </si>
  <si>
    <t>凤凰乡琴棋村三星片大电排主灌渠重建项目</t>
  </si>
  <si>
    <t>2026.11</t>
  </si>
  <si>
    <t>建设渠道长1300余米（台渠）1型渠</t>
  </si>
  <si>
    <t>磊石村</t>
  </si>
  <si>
    <t>凤凰乡磊石村主渠护坡</t>
  </si>
  <si>
    <t>磊石片</t>
  </si>
  <si>
    <t>渠道护坡140米</t>
  </si>
  <si>
    <t>凤凰乡磊石村新建排渍机埠</t>
  </si>
  <si>
    <t>新建50千瓦排渍机埠</t>
  </si>
  <si>
    <t>凤凰乡磊石村新建灌溉机埠</t>
  </si>
  <si>
    <t>新建30千瓦灌溉机埠</t>
  </si>
  <si>
    <t>凤凰乡磊石村主灌渠维修</t>
  </si>
  <si>
    <t>渠道维修1000米左右</t>
  </si>
  <si>
    <t>凤凰乡磊石村新建田间渠道</t>
  </si>
  <si>
    <t>新建田间渠道400米左右</t>
  </si>
  <si>
    <t>磊石村产业合作项目（仁禾粮仓种养合作社）</t>
  </si>
  <si>
    <t>通过资金入股仁禾粮仓种养合作社企业分红到村集体</t>
  </si>
  <si>
    <t>磊石村产业合作项目（裕农种养合作社）</t>
  </si>
  <si>
    <t>通过资金入股裕农种养合作社企业分红到村集体</t>
  </si>
  <si>
    <t>凤凰村</t>
  </si>
  <si>
    <t>凤凰乡凤凰村永丰八队电排改造涵管改道</t>
  </si>
  <si>
    <t>永丰八队</t>
  </si>
  <si>
    <t>电排改造及改道</t>
  </si>
  <si>
    <t>凤凰乡凤凰村永丰七队渠道建设</t>
  </si>
  <si>
    <t>永丰七队</t>
  </si>
  <si>
    <t>新建渠道长80米四方渠，宽1.0米，高1.0米，</t>
  </si>
  <si>
    <t>凤凰乡凤凰村永丰八队低水闸渠道建设</t>
  </si>
  <si>
    <t>新建渠道长280米渠道硬化</t>
  </si>
  <si>
    <t>凤凰乡凤凰村凤凰片1队对渠道建设</t>
  </si>
  <si>
    <t>凤凰片一队</t>
  </si>
  <si>
    <t>新建渠道长350米左右，宽1.4米，高0.9米，底宽0.6米</t>
  </si>
  <si>
    <t>凤凰乡凤凰村新河片6队旱土田渠道建设</t>
  </si>
  <si>
    <t>新河片六队</t>
  </si>
  <si>
    <t>新建渠道长1300米左右，宽1.4米，高0.9米，底宽0.6米</t>
  </si>
  <si>
    <t>青港村</t>
  </si>
  <si>
    <t>凤凰乡青港村水利生产渠道建设</t>
  </si>
  <si>
    <t>青港片</t>
  </si>
  <si>
    <t>新建一型渠长560米，宽1.7米，高1.1米，底宽0.9米</t>
  </si>
  <si>
    <t>凤凰乡青港村三号渠渠道建设</t>
  </si>
  <si>
    <t>新建三型渠400米左右宽1米高0.7米，底宽0.4米</t>
  </si>
  <si>
    <t>凤凰乡青港村青港片水稻全片主灌渠建设</t>
  </si>
  <si>
    <t>杨林片</t>
  </si>
  <si>
    <t>新建渠道长500米，宽1.7米，底宽0.9米，高1.1米</t>
  </si>
  <si>
    <t>凤凰乡青港村杨林片水稻全片主灌渠建设</t>
  </si>
  <si>
    <t>新建渠道长800米左右，宽3米，底1.5米，高1.8米</t>
  </si>
  <si>
    <t>凤凰乡青港村北港与沉港交界主灌渠</t>
  </si>
  <si>
    <t>北港片与沉港片</t>
  </si>
  <si>
    <t>新建渠道长480米，宽1.7米，底0.6米，高1.1米</t>
  </si>
  <si>
    <t xml:space="preserve">凤凰乡青港村沉港片与杨林片断头渠道  
</t>
  </si>
  <si>
    <t>杨林片与沉港片</t>
  </si>
  <si>
    <t>新建渠道长280米，宽1.7米，高1.1米，底0.6米</t>
  </si>
  <si>
    <t>横港村</t>
  </si>
  <si>
    <t>凤凰乡横港村八尺港片排渠建设</t>
  </si>
  <si>
    <t>八尺港片</t>
  </si>
  <si>
    <t>新建排渠398米长，80CM高，60CM宽</t>
  </si>
  <si>
    <t>凤凰乡横港村横港片产业路建设</t>
  </si>
  <si>
    <t>横港片</t>
  </si>
  <si>
    <t>横港片新修道路长350米，4米宽</t>
  </si>
  <si>
    <t>凤凰乡横港村船江片道路建设</t>
  </si>
  <si>
    <t>船江片</t>
  </si>
  <si>
    <t>船江片新修道路长1000米，宽3.5米</t>
  </si>
  <si>
    <t>凤凰乡横港村横港片下水道建设</t>
  </si>
  <si>
    <t>横港片下水道400米，80cm高</t>
  </si>
  <si>
    <t>河泊潭村</t>
  </si>
  <si>
    <t>凤凰乡河泊潭村凤凰片抗旱水泵新建工程项目</t>
  </si>
  <si>
    <t>凤凰片</t>
  </si>
  <si>
    <t>新建30KW机泵一座</t>
  </si>
  <si>
    <t>改善村民生活条件，改善农业生产基础设施，方便群众发展产业，帮助群众增产增收</t>
  </si>
  <si>
    <t>凤凰乡河泊潭村福星片抗旱涵闸新建工程项目</t>
  </si>
  <si>
    <t>福星片</t>
  </si>
  <si>
    <t>抗旱涝涵闸1座</t>
  </si>
  <si>
    <t>凤凰乡河泊潭村兴隆片抗旱机泵新建工程项目</t>
  </si>
  <si>
    <t>新建30KW机泵一座，管道200米</t>
  </si>
  <si>
    <t>产业发展</t>
  </si>
  <si>
    <t>休闲农业与乡村旅游</t>
  </si>
  <si>
    <t>凤凰乡河泊潭村河泊潭片景区游乐场</t>
  </si>
  <si>
    <t>河泊潭片</t>
  </si>
  <si>
    <t>购置游乐设施设备</t>
  </si>
  <si>
    <t>增加村集体收入，带动群众就业，增加收入</t>
  </si>
  <si>
    <t>凤凰乡河泊潭村河泊潭村秸秆综合利用项目</t>
  </si>
  <si>
    <t>河泊潭村各片</t>
  </si>
  <si>
    <t>购置秸秆收储设备，建设收储场地</t>
  </si>
  <si>
    <t>改善大气环境，提高秸秆综合利用率，增加村集体收入</t>
  </si>
  <si>
    <t>东干村</t>
  </si>
  <si>
    <t>凤凰乡东干村香游湖机埠维建</t>
  </si>
  <si>
    <t>香游湖片</t>
  </si>
  <si>
    <t>500机埠机房加高，水泵及配套设施更新。</t>
  </si>
  <si>
    <t>通过改善农业生产基础设施，保障群众生产用水，实现稳产高产</t>
  </si>
  <si>
    <t>方便群众发展产业，帮助群众增收致富，脱贫户、监测户以及群众通过以工代赈的方式增加收入</t>
  </si>
  <si>
    <t>凤凰乡东干村东干片水产队渠道新建</t>
  </si>
  <si>
    <t>东干片水产队</t>
  </si>
  <si>
    <t>新建二型渠道600米，四型渠1500米</t>
  </si>
  <si>
    <t>凤凰乡东干村东干片三角洲渠道新建</t>
  </si>
  <si>
    <t>东干片三角洲</t>
  </si>
  <si>
    <t>新建二型渠1300米，三型渠2100米</t>
  </si>
  <si>
    <t>凤凰乡东干村汨江片渠道新建</t>
  </si>
  <si>
    <t>汨江片</t>
  </si>
  <si>
    <t>四型渠650米</t>
  </si>
  <si>
    <t>8个村</t>
  </si>
  <si>
    <t>凤凰乡村级公共服务岗位</t>
  </si>
  <si>
    <t>开发公益岗位带动脱贫户含监测户务工增收</t>
  </si>
  <si>
    <t>凤凰乡2026年项目管理费</t>
  </si>
  <si>
    <t>智慧农业</t>
  </si>
  <si>
    <t>屈原管理区2026年度秸秆收储运体系建设项目（湖南惠众生态农业科技有限责任公司）</t>
  </si>
  <si>
    <t>农业农村局</t>
  </si>
  <si>
    <t>日加工秸秆500吨生产车间3000平方米，晒草机3台，秸秆打捆机5台，鲜稻秸同步收集离田装置5条，打捆包膜一体机1台，五方分料箱1台，青储膜20箱，青储网5卷，装载机2台，平板运输车1台，自卸汽车2台</t>
  </si>
  <si>
    <t>屈原管理区2026年度秸秆收储运体系建设项目（岳阳金浪智慧农牧有限公司）</t>
  </si>
  <si>
    <t>秸秆收储仓库扩建2000平方米，水电、消防2000平方米，稻草旋转抓机2台</t>
  </si>
  <si>
    <t>金融保险配套项目</t>
  </si>
  <si>
    <t>贷款贴息</t>
  </si>
  <si>
    <t>屈原区</t>
  </si>
  <si>
    <t>27个村（社区）</t>
  </si>
  <si>
    <t>新型农业经营主体贷款贴息</t>
  </si>
  <si>
    <t>全区70家农业经营主体贷款贴息</t>
  </si>
  <si>
    <t>按时按要求贴息到经营主体</t>
  </si>
  <si>
    <t>通过支持农业经营主体发展来带动就业增加群众收入</t>
  </si>
  <si>
    <t>产地初加工和精深加工</t>
  </si>
  <si>
    <t>农业农村局产业融合项目</t>
  </si>
  <si>
    <t>支持预制菜企业发展</t>
  </si>
  <si>
    <t>通过支持预制菜企业发展，来增加就业岗位带动周边脱贫户（含监测户）及群众增收</t>
  </si>
  <si>
    <t>通过企业发展提供就业岗位带动增收。</t>
  </si>
  <si>
    <t>4个村</t>
  </si>
  <si>
    <t>巩固拓展产业扶贫成果重点项目</t>
  </si>
  <si>
    <t>支持帮扶主体建设特色农产品标准化生产基地和冷链仓储、加工、销售等基础设施，开展品种改良、品牌培育等，推动特色产业可持续发展，壮大村级集体经济</t>
  </si>
  <si>
    <t>通过自己支持新型经营主体发展壮大产业带动就业，增加自身抗风险能力，带动脱贫户监测户及群众增加收入</t>
  </si>
  <si>
    <t>劳动奖补</t>
  </si>
  <si>
    <t>屈原管理区帮扶车间稳岗补贴项目</t>
  </si>
  <si>
    <t>就业帮扶车间带动脱贫户就业满6个月以上年工资收入在6000元以上的，按2000元/人标准给予帮扶车间稳岗补贴。</t>
  </si>
  <si>
    <t>确保帮扶车间持续带动务工就业，脱贫户（含监测户）持续增收。</t>
  </si>
  <si>
    <t>给脱贫户提供就业平台，就业增加收入</t>
  </si>
  <si>
    <t>屈原管理区就业交通补贴项目</t>
  </si>
  <si>
    <t>屈原管理区2026年春季“雨露计划”</t>
  </si>
  <si>
    <t>屈原管理区</t>
  </si>
  <si>
    <t>屈原管理区2026年秋季“雨露计划”</t>
  </si>
  <si>
    <t>小额贷款贴息</t>
  </si>
  <si>
    <t>屈原管理区2026年扶贫小额信贷贴息</t>
  </si>
  <si>
    <t>对获得扶贫小额信贷用户进行贷款贴息</t>
  </si>
  <si>
    <t>对获得贷款的脱贫户、监测户及时足额进行贷款贴息。确保贷款户,自主发展产业增收致富，做到应贷尽贷，应还尽还。</t>
  </si>
  <si>
    <t>通过对有产业发展意愿，并有产业的脱贫户、监测户发放贷款确保贫困户产业持续发展，收入持续增收。</t>
  </si>
  <si>
    <t>创业</t>
  </si>
  <si>
    <t>创业培训</t>
  </si>
  <si>
    <t>屈原管理区2026年乡村振兴致富带头人培训</t>
  </si>
  <si>
    <t>培训乡村振兴致富带头人9个分为产业发展型、乡村建设型、乡村治理型三大类.通过培育乡村振兴致富带头人带动更多脱贫户、监测户自主发展产业实现增收。</t>
  </si>
  <si>
    <t>完成上级下达的全年培训任务。通过培育乡村振兴致富带头人带动更多脱贫户、监测户自主发展产业实现增收。</t>
  </si>
  <si>
    <t>通过培训提高脱贫户、监测户及群众技能带动更多贫困户脱贫增收。</t>
  </si>
  <si>
    <t>屈原管理区产业奖补项目</t>
  </si>
  <si>
    <t>激发脱贫群众内生发展动力，促进稳定增收为目的，为鼓励脱贫群众发展生产或务工就业进行相关奖励和补贴</t>
  </si>
  <si>
    <t>通过奖励和补贴使脱贫户含监测户收入稳定增收，在100元每户以上。</t>
  </si>
  <si>
    <t>通过奖补激发脱贫群众内生发展动力，促进稳定增收和务工就业来增加收入。</t>
  </si>
  <si>
    <t>农产品仓储保鲜冷链基础设施建设</t>
  </si>
  <si>
    <t>农产品产地保鲜冷藏建设项目</t>
  </si>
  <si>
    <t>建设10个保鲜冷藏库</t>
  </si>
  <si>
    <t>完成保鲜冷藏库建设任务，带动本地农产品销售。</t>
  </si>
  <si>
    <t>发展特色产业，促进本地农产品销售。支持企业发展。</t>
  </si>
  <si>
    <t>2026年屈原管理区农业基础建设</t>
  </si>
  <si>
    <t>计划建成农田0.7万亩，主要建设内容：土地平常、土壤改良、灌溉与排水、田间道路等。</t>
  </si>
  <si>
    <t>建成农田0.7万亩，高效节水灌溉0.1万亩</t>
  </si>
  <si>
    <t>通过农田项目建设基础水利设施改善农田灌溉问题。</t>
  </si>
  <si>
    <t>屈原管理区设施农业建设项目</t>
  </si>
  <si>
    <t>重点支持果菜茶栽培(含苗圃)和畜禽水产养殖相关农业设施建设</t>
  </si>
  <si>
    <t>支持项目实施单位发展巩固产业，提升抗风险能力，稳定收入增长，通过实施主体发展带动周边脱贫户及群众就近就业增收。</t>
  </si>
  <si>
    <t>按照项目实施计划安排完成项目建设任务，在项目建设中通过以工代赈的形式带动周边脱贫户（含监测户）务工增加收入</t>
  </si>
  <si>
    <t>2026年秸秆综合利用奖补</t>
  </si>
  <si>
    <t>2025.05.01</t>
  </si>
  <si>
    <t>2025.12.31</t>
  </si>
  <si>
    <t>对脱贫户、监测户秸秆综合利用进行奖补</t>
  </si>
  <si>
    <t>改善脱贫户及群众生产生活条件</t>
  </si>
  <si>
    <t>屈原管理区产业奖补项目（救灾）</t>
  </si>
  <si>
    <t>对受灾脱贫户（含监测户）的受灾程度进行差额化产业奖补</t>
  </si>
  <si>
    <t>通过产业奖补使脱贫户（含监测户）收入稳定。</t>
  </si>
  <si>
    <t>2026年屈原管理区农业产业发展奖补项目</t>
  </si>
  <si>
    <t>全域水稻单产提升，高质量发展。</t>
  </si>
  <si>
    <t>通过农业产业发展奖补使脱贫户（含监测户）收入稳定。</t>
  </si>
  <si>
    <t>屈原管理区2026年项目管理费</t>
  </si>
  <si>
    <t>提高项目资金使用效率，解决项目实施前预算、审计等相关资金</t>
  </si>
  <si>
    <t>13个村（社区）</t>
  </si>
  <si>
    <t xml:space="preserve">2025年农村小水源蕾水能力恢复和山上经济作物灌溉水源保障能力提升项目
</t>
  </si>
  <si>
    <t>水利局</t>
  </si>
  <si>
    <t>山塘清淤疏浚27口，其中河市镇10口一般山塘，凤凰乡7口一般山塘，营田镇8口一般山塘，天问街道2口一般山塘</t>
  </si>
  <si>
    <t>完成任务，新增蓄水能力2万立方米</t>
  </si>
  <si>
    <t>农村供水工程项目</t>
  </si>
  <si>
    <t>农村供水设备巩固提升</t>
  </si>
  <si>
    <t>通过改善饮用水水质，水量，提高群众满意度</t>
  </si>
  <si>
    <t>小型农业水利设施建设</t>
  </si>
  <si>
    <t>改扩建农村地区小型灌溉水源及设施建设</t>
  </si>
  <si>
    <t>品牌打造和展销平台</t>
  </si>
  <si>
    <t>农村农副产品销售设施建设</t>
  </si>
  <si>
    <t>科工局</t>
  </si>
  <si>
    <t>利用村级闲置房屋等建设农户产品销售平台</t>
  </si>
  <si>
    <t>通过平台建设拓展当地优质农产平销售渠道，脱贫户增收。提升发展产业积极性。</t>
  </si>
  <si>
    <t>岳阳市屈原管理区欠发达国有农场巩固提升项目</t>
  </si>
  <si>
    <t>稻油育秧基地建设、油菜仓储基地建设、油菜加工能力提升</t>
  </si>
  <si>
    <t>从业人员年均收入增长8%,中央衔接资金用于产业的比例100%。</t>
  </si>
  <si>
    <t>带动就业农户100人以上，其中新增带动脱贫劳动力超52人；通过订单收购水稻、菜油籽等产品带动农户增收103万元以上，其中给脱贫户带来直接收益52万元以上；每年开展产前、产中、产后免费规范化的培训服务和指导2次以上，带动农户增产增收。形成可固化资产511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</si>
</sst>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8">
    <font>
      <sz val="11"/>
      <color theme="1"/>
      <name val="Tahoma"/>
      <charset val="134"/>
    </font>
    <font>
      <sz val="11"/>
      <name val="宋体"/>
      <charset val="134"/>
      <scheme val="minor"/>
    </font>
    <font>
      <b/>
      <sz val="9"/>
      <name val="宋体"/>
      <charset val="134"/>
      <scheme val="minor"/>
    </font>
    <font>
      <sz val="9"/>
      <name val="宋体"/>
      <charset val="134"/>
    </font>
    <font>
      <sz val="9"/>
      <color theme="1"/>
      <name val="宋体"/>
      <charset val="134"/>
    </font>
    <font>
      <sz val="10"/>
      <name val="宋体"/>
      <charset val="134"/>
    </font>
    <font>
      <sz val="9"/>
      <name val="宋体"/>
      <charset val="134"/>
      <scheme val="minor"/>
    </font>
    <font>
      <sz val="16"/>
      <color theme="1"/>
      <name val="仿宋_GB2312"/>
      <charset val="134"/>
    </font>
    <font>
      <sz val="11"/>
      <color theme="1"/>
      <name val="宋体"/>
      <charset val="134"/>
      <scheme val="minor"/>
    </font>
    <font>
      <sz val="11"/>
      <name val="Tahoma"/>
      <charset val="134"/>
    </font>
    <font>
      <sz val="8"/>
      <color theme="1"/>
      <name val="Tahoma"/>
      <charset val="134"/>
    </font>
    <font>
      <sz val="9"/>
      <name val="仿宋"/>
      <charset val="134"/>
    </font>
    <font>
      <sz val="8"/>
      <name val="Tahoma"/>
      <charset val="134"/>
    </font>
    <font>
      <sz val="16"/>
      <color rgb="FFFF0000"/>
      <name val="仿宋_GB2312"/>
      <charset val="134"/>
    </font>
    <font>
      <sz val="11"/>
      <color rgb="FFFF0000"/>
      <name val="宋体"/>
      <charset val="134"/>
      <scheme val="minor"/>
    </font>
    <font>
      <sz val="8"/>
      <color rgb="FFFF0000"/>
      <name val="Tahoma"/>
      <charset val="134"/>
    </font>
    <font>
      <sz val="12"/>
      <name val="宋体"/>
      <charset val="134"/>
    </font>
    <font>
      <sz val="10"/>
      <color rgb="FFFF0000"/>
      <name val="宋体"/>
      <charset val="134"/>
    </font>
    <font>
      <sz val="28"/>
      <name val="方正小标宋简体"/>
      <charset val="134"/>
    </font>
    <font>
      <sz val="12"/>
      <name val="仿宋_GB2312"/>
      <charset val="134"/>
    </font>
    <font>
      <b/>
      <sz val="9"/>
      <name val="仿宋_GB2312"/>
      <charset val="134"/>
    </font>
    <font>
      <sz val="10"/>
      <name val="宋体"/>
      <charset val="134"/>
      <scheme val="minor"/>
    </font>
    <font>
      <sz val="10"/>
      <color theme="1"/>
      <name val="宋体"/>
      <charset val="134"/>
      <scheme val="minor"/>
    </font>
    <font>
      <sz val="8"/>
      <name val="宋体"/>
      <charset val="134"/>
    </font>
    <font>
      <sz val="8"/>
      <color theme="1"/>
      <name val="宋体"/>
      <charset val="134"/>
    </font>
    <font>
      <sz val="8"/>
      <color rgb="FFFF0000"/>
      <name val="宋体"/>
      <charset val="134"/>
    </font>
    <font>
      <sz val="11"/>
      <color theme="1"/>
      <name val="宋体"/>
      <charset val="134"/>
    </font>
    <font>
      <sz val="16"/>
      <color theme="1"/>
      <name val="方正小标宋简体"/>
      <charset val="134"/>
    </font>
    <font>
      <b/>
      <sz val="10.5"/>
      <color theme="1"/>
      <name val="仿宋_GB2312"/>
      <charset val="134"/>
    </font>
    <font>
      <sz val="10.5"/>
      <color theme="1"/>
      <name val="Times New Roman"/>
      <charset val="134"/>
    </font>
    <font>
      <sz val="11"/>
      <color theme="1"/>
      <name val="Times New Roman"/>
      <charset val="134"/>
    </font>
    <font>
      <sz val="10.5"/>
      <name val="Times New Roman"/>
      <charset val="134"/>
    </font>
    <font>
      <b/>
      <sz val="10.5"/>
      <name val="仿宋_GB2312"/>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方正小标宋简体"/>
      <charset val="134"/>
    </font>
    <font>
      <sz val="10.5"/>
      <name val="仿宋_GB2312"/>
      <charset val="134"/>
    </font>
    <font>
      <b/>
      <sz val="10.5"/>
      <color theme="1"/>
      <name val="Times New Roman"/>
      <charset val="134"/>
    </font>
    <font>
      <sz val="28"/>
      <color rgb="FFFF0000"/>
      <name val="方正小标宋简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8" fillId="2" borderId="1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1" fillId="0" borderId="0" applyNumberFormat="0" applyFill="0" applyBorder="0" applyAlignment="0" applyProtection="0">
      <alignment vertical="center"/>
    </xf>
    <xf numFmtId="0" fontId="42" fillId="3" borderId="14" applyNumberFormat="0" applyAlignment="0" applyProtection="0">
      <alignment vertical="center"/>
    </xf>
    <xf numFmtId="0" fontId="43" fillId="4" borderId="15" applyNumberFormat="0" applyAlignment="0" applyProtection="0">
      <alignment vertical="center"/>
    </xf>
    <xf numFmtId="0" fontId="44" fillId="4" borderId="14" applyNumberFormat="0" applyAlignment="0" applyProtection="0">
      <alignment vertical="center"/>
    </xf>
    <xf numFmtId="0" fontId="45" fillId="5" borderId="16" applyNumberFormat="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cellStyleXfs>
  <cellXfs count="77">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xf numFmtId="0" fontId="3" fillId="0" borderId="0" xfId="0" applyFont="1" applyFill="1" applyAlignment="1">
      <alignment vertical="center"/>
    </xf>
    <xf numFmtId="0" fontId="4" fillId="0" borderId="0" xfId="0" applyFont="1"/>
    <xf numFmtId="0" fontId="5" fillId="0" borderId="0" xfId="0" applyFont="1" applyFill="1" applyAlignment="1"/>
    <xf numFmtId="0" fontId="5" fillId="0" borderId="0" xfId="0" applyFont="1" applyFill="1" applyAlignment="1">
      <alignment horizontal="center" vertical="center"/>
    </xf>
    <xf numFmtId="0" fontId="6" fillId="0" borderId="0" xfId="0" applyFont="1" applyFill="1" applyAlignment="1">
      <alignment vertical="center" wrapText="1"/>
    </xf>
    <xf numFmtId="0" fontId="7" fillId="0" borderId="0" xfId="0" applyFont="1" applyFill="1" applyAlignment="1">
      <alignment horizontal="center" vertical="center"/>
    </xf>
    <xf numFmtId="0" fontId="8" fillId="0" borderId="0" xfId="0" applyFont="1" applyFill="1" applyAlignment="1">
      <alignment vertical="center"/>
    </xf>
    <xf numFmtId="0" fontId="1"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0" fillId="0" borderId="0" xfId="0" applyFont="1" applyFill="1" applyAlignment="1"/>
    <xf numFmtId="0" fontId="13" fillId="0" borderId="0" xfId="0" applyFont="1" applyFill="1" applyAlignment="1">
      <alignment horizontal="center" vertical="center"/>
    </xf>
    <xf numFmtId="0" fontId="14" fillId="0" borderId="0" xfId="0" applyFont="1" applyFill="1" applyAlignment="1">
      <alignment vertical="center"/>
    </xf>
    <xf numFmtId="0" fontId="15" fillId="0"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0" xfId="0" applyFont="1" applyFill="1" applyAlignment="1">
      <alignment horizontal="center" vertical="center"/>
    </xf>
    <xf numFmtId="0" fontId="17" fillId="0" borderId="0" xfId="0" applyFont="1" applyFill="1" applyAlignment="1"/>
    <xf numFmtId="0" fontId="1" fillId="0" borderId="0" xfId="0" applyFont="1" applyFill="1" applyAlignment="1">
      <alignment horizontal="center" vertical="center" wrapText="1"/>
    </xf>
    <xf numFmtId="0" fontId="0" fillId="0" borderId="0" xfId="0" applyAlignment="1">
      <alignment horizontal="center"/>
    </xf>
    <xf numFmtId="0" fontId="0" fillId="0" borderId="0" xfId="0" applyFill="1"/>
    <xf numFmtId="0" fontId="18" fillId="0" borderId="0" xfId="0" applyFont="1" applyFill="1" applyAlignment="1">
      <alignment horizontal="center" vertical="center"/>
    </xf>
    <xf numFmtId="0" fontId="19" fillId="0" borderId="0" xfId="0" applyFont="1" applyFill="1" applyAlignment="1">
      <alignment horizontal="left" vertical="center"/>
    </xf>
    <xf numFmtId="0" fontId="19" fillId="0" borderId="0" xfId="0" applyFont="1" applyFill="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xf numFmtId="0" fontId="21"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xf numFmtId="0" fontId="5" fillId="0" borderId="1" xfId="0" applyFont="1" applyFill="1" applyBorder="1" applyAlignment="1">
      <alignment vertical="center" wrapText="1"/>
    </xf>
    <xf numFmtId="0" fontId="2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23" fillId="0" borderId="0" xfId="0" applyFont="1" applyFill="1" applyAlignment="1">
      <alignment horizontal="center" vertical="center"/>
    </xf>
    <xf numFmtId="0" fontId="22" fillId="0" borderId="1" xfId="0" applyFont="1" applyFill="1" applyBorder="1" applyAlignment="1">
      <alignment horizontal="center" vertical="center" wrapText="1"/>
    </xf>
    <xf numFmtId="0" fontId="21" fillId="0" borderId="10" xfId="0"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26" fillId="0" borderId="0" xfId="0" applyFont="1" applyFill="1" applyAlignment="1"/>
    <xf numFmtId="49"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17" fillId="0" borderId="1" xfId="0" applyFont="1" applyFill="1" applyBorder="1" applyAlignment="1">
      <alignment horizontal="center" vertical="center"/>
    </xf>
    <xf numFmtId="0" fontId="27" fillId="0" borderId="0" xfId="0" applyFont="1" applyFill="1" applyAlignment="1">
      <alignment horizontal="center" vertical="center"/>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4"/>
  <sheetViews>
    <sheetView tabSelected="1" topLeftCell="B1" workbookViewId="0">
      <selection activeCell="C12" sqref="C12"/>
    </sheetView>
  </sheetViews>
  <sheetFormatPr defaultColWidth="9" defaultRowHeight="14.25"/>
  <cols>
    <col min="2" max="2" width="18" customWidth="1"/>
    <col min="4" max="4" width="11.25" customWidth="1"/>
    <col min="5" max="6" width="10.875" customWidth="1"/>
    <col min="13" max="13" width="4.75" customWidth="1"/>
  </cols>
  <sheetData>
    <row r="1" ht="36" customHeight="1" spans="1:13">
      <c r="A1" s="67" t="s">
        <v>0</v>
      </c>
      <c r="B1" s="67"/>
      <c r="C1" s="67"/>
      <c r="D1" s="67"/>
      <c r="E1" s="67"/>
      <c r="F1" s="67"/>
      <c r="G1" s="67"/>
      <c r="H1" s="67"/>
      <c r="I1" s="67"/>
      <c r="J1" s="67"/>
      <c r="K1" s="67"/>
      <c r="L1" s="67"/>
      <c r="M1" s="67"/>
    </row>
    <row r="2" ht="21" customHeight="1" spans="1:13">
      <c r="A2" s="68" t="s">
        <v>1</v>
      </c>
      <c r="B2" s="68" t="s">
        <v>2</v>
      </c>
      <c r="C2" s="69" t="s">
        <v>3</v>
      </c>
      <c r="D2" s="68" t="s">
        <v>4</v>
      </c>
      <c r="E2" s="68"/>
      <c r="F2" s="68"/>
      <c r="G2" s="68" t="s">
        <v>5</v>
      </c>
      <c r="H2" s="68"/>
      <c r="I2" s="68"/>
      <c r="J2" s="68"/>
      <c r="K2" s="68"/>
      <c r="L2" s="68"/>
      <c r="M2" s="68" t="s">
        <v>6</v>
      </c>
    </row>
    <row r="3" ht="21" customHeight="1" spans="1:13">
      <c r="A3" s="68"/>
      <c r="B3" s="68"/>
      <c r="C3" s="69"/>
      <c r="D3" s="69" t="s">
        <v>7</v>
      </c>
      <c r="E3" s="68" t="s">
        <v>8</v>
      </c>
      <c r="F3" s="68"/>
      <c r="G3" s="69" t="s">
        <v>9</v>
      </c>
      <c r="H3" s="69" t="s">
        <v>10</v>
      </c>
      <c r="I3" s="69" t="s">
        <v>11</v>
      </c>
      <c r="J3" s="68" t="s">
        <v>8</v>
      </c>
      <c r="K3" s="68"/>
      <c r="L3" s="68"/>
      <c r="M3" s="68"/>
    </row>
    <row r="4" ht="76.5" spans="1:13">
      <c r="A4" s="68"/>
      <c r="B4" s="68"/>
      <c r="C4" s="69"/>
      <c r="D4" s="68"/>
      <c r="E4" s="69" t="s">
        <v>12</v>
      </c>
      <c r="F4" s="69" t="s">
        <v>13</v>
      </c>
      <c r="G4" s="69"/>
      <c r="H4" s="69"/>
      <c r="I4" s="69"/>
      <c r="J4" s="69" t="s">
        <v>14</v>
      </c>
      <c r="K4" s="69" t="s">
        <v>15</v>
      </c>
      <c r="L4" s="69" t="s">
        <v>16</v>
      </c>
      <c r="M4" s="68"/>
    </row>
    <row r="5" s="27" customFormat="1" ht="15" spans="1:13">
      <c r="A5" s="70">
        <v>1</v>
      </c>
      <c r="B5" s="69" t="s">
        <v>17</v>
      </c>
      <c r="C5" s="71">
        <f t="shared" ref="C5:F5" si="0">C6+C12+C18+C23+C31</f>
        <v>177</v>
      </c>
      <c r="D5" s="71">
        <f t="shared" si="0"/>
        <v>8034.494</v>
      </c>
      <c r="E5" s="71">
        <f t="shared" si="0"/>
        <v>6695.604</v>
      </c>
      <c r="F5" s="71">
        <f t="shared" si="0"/>
        <v>1338.89</v>
      </c>
      <c r="G5" s="71">
        <f t="shared" ref="G5:M5" si="1">G6+G12+G18+G23+G31</f>
        <v>587</v>
      </c>
      <c r="H5" s="71">
        <f t="shared" si="1"/>
        <v>23741</v>
      </c>
      <c r="I5" s="71">
        <f t="shared" si="1"/>
        <v>70073</v>
      </c>
      <c r="J5" s="71">
        <f t="shared" si="1"/>
        <v>98</v>
      </c>
      <c r="K5" s="71">
        <f t="shared" si="1"/>
        <v>5286</v>
      </c>
      <c r="L5" s="71">
        <f t="shared" si="1"/>
        <v>11795</v>
      </c>
      <c r="M5" s="71"/>
    </row>
    <row r="6" s="27" customFormat="1" ht="15" spans="1:13">
      <c r="A6" s="72">
        <v>2</v>
      </c>
      <c r="B6" s="73" t="s">
        <v>18</v>
      </c>
      <c r="C6" s="74">
        <f t="shared" ref="C6:L6" si="2">C7+C8+C9+C10+C11</f>
        <v>100</v>
      </c>
      <c r="D6" s="74">
        <f t="shared" si="2"/>
        <v>5448.58</v>
      </c>
      <c r="E6" s="74">
        <f t="shared" si="2"/>
        <v>4129.69</v>
      </c>
      <c r="F6" s="74">
        <f t="shared" si="2"/>
        <v>1318.89</v>
      </c>
      <c r="G6" s="74">
        <f t="shared" si="2"/>
        <v>320</v>
      </c>
      <c r="H6" s="74">
        <f t="shared" si="2"/>
        <v>13907</v>
      </c>
      <c r="I6" s="74">
        <f t="shared" si="2"/>
        <v>40530</v>
      </c>
      <c r="J6" s="74">
        <f t="shared" si="2"/>
        <v>64</v>
      </c>
      <c r="K6" s="74">
        <f t="shared" si="2"/>
        <v>2626</v>
      </c>
      <c r="L6" s="74">
        <f t="shared" si="2"/>
        <v>6893</v>
      </c>
      <c r="M6" s="72"/>
    </row>
    <row r="7" ht="21" customHeight="1" spans="1:13">
      <c r="A7" s="72">
        <v>3</v>
      </c>
      <c r="B7" s="75" t="s">
        <v>19</v>
      </c>
      <c r="C7" s="74">
        <v>20</v>
      </c>
      <c r="D7" s="74">
        <v>1225.4</v>
      </c>
      <c r="E7" s="74">
        <v>1215.4</v>
      </c>
      <c r="F7" s="74">
        <v>10</v>
      </c>
      <c r="G7" s="74">
        <v>137</v>
      </c>
      <c r="H7" s="74">
        <v>5327</v>
      </c>
      <c r="I7" s="74">
        <v>13696</v>
      </c>
      <c r="J7" s="74">
        <v>38</v>
      </c>
      <c r="K7" s="74">
        <v>1387</v>
      </c>
      <c r="L7" s="74">
        <v>3925</v>
      </c>
      <c r="M7" s="72"/>
    </row>
    <row r="8" ht="21" customHeight="1" spans="1:13">
      <c r="A8" s="72">
        <v>4</v>
      </c>
      <c r="B8" s="75" t="s">
        <v>20</v>
      </c>
      <c r="C8" s="74">
        <v>4</v>
      </c>
      <c r="D8" s="74">
        <v>593</v>
      </c>
      <c r="E8" s="74">
        <v>553</v>
      </c>
      <c r="F8" s="74">
        <v>40</v>
      </c>
      <c r="G8" s="74">
        <v>16</v>
      </c>
      <c r="H8" s="74">
        <v>245</v>
      </c>
      <c r="I8" s="74">
        <v>761</v>
      </c>
      <c r="J8" s="74">
        <v>1</v>
      </c>
      <c r="K8" s="74">
        <v>36</v>
      </c>
      <c r="L8" s="74">
        <v>78</v>
      </c>
      <c r="M8" s="72"/>
    </row>
    <row r="9" ht="20" customHeight="1" spans="1:13">
      <c r="A9" s="72">
        <v>5</v>
      </c>
      <c r="B9" s="75" t="s">
        <v>21</v>
      </c>
      <c r="C9" s="74">
        <v>72</v>
      </c>
      <c r="D9" s="71">
        <v>3250.18</v>
      </c>
      <c r="E9" s="71">
        <v>1981.29</v>
      </c>
      <c r="F9" s="71">
        <v>1268.89</v>
      </c>
      <c r="G9" s="71">
        <v>111</v>
      </c>
      <c r="H9" s="76">
        <v>8092</v>
      </c>
      <c r="I9" s="76">
        <v>25603</v>
      </c>
      <c r="J9" s="71">
        <v>15</v>
      </c>
      <c r="K9" s="76">
        <v>1029</v>
      </c>
      <c r="L9" s="76">
        <v>2744</v>
      </c>
      <c r="M9" s="72"/>
    </row>
    <row r="10" ht="21" customHeight="1" spans="1:13">
      <c r="A10" s="72">
        <v>6</v>
      </c>
      <c r="B10" s="75" t="s">
        <v>22</v>
      </c>
      <c r="C10" s="74">
        <v>2</v>
      </c>
      <c r="D10" s="74">
        <v>53</v>
      </c>
      <c r="E10" s="74">
        <v>53</v>
      </c>
      <c r="F10" s="74">
        <v>0</v>
      </c>
      <c r="G10" s="74">
        <v>2</v>
      </c>
      <c r="H10" s="74">
        <v>50</v>
      </c>
      <c r="I10" s="74">
        <v>210</v>
      </c>
      <c r="J10" s="74">
        <v>2</v>
      </c>
      <c r="K10" s="76">
        <v>44</v>
      </c>
      <c r="L10" s="76">
        <v>6</v>
      </c>
      <c r="M10" s="72"/>
    </row>
    <row r="11" ht="21" customHeight="1" spans="1:13">
      <c r="A11" s="72">
        <v>7</v>
      </c>
      <c r="B11" s="75" t="s">
        <v>23</v>
      </c>
      <c r="C11" s="74">
        <v>2</v>
      </c>
      <c r="D11" s="74">
        <v>327</v>
      </c>
      <c r="E11" s="74">
        <v>327</v>
      </c>
      <c r="F11" s="74">
        <v>0</v>
      </c>
      <c r="G11" s="74">
        <v>54</v>
      </c>
      <c r="H11" s="74">
        <v>193</v>
      </c>
      <c r="I11" s="74">
        <v>260</v>
      </c>
      <c r="J11" s="74">
        <v>8</v>
      </c>
      <c r="K11" s="74">
        <v>130</v>
      </c>
      <c r="L11" s="74">
        <v>140</v>
      </c>
      <c r="M11" s="72"/>
    </row>
    <row r="12" ht="15" spans="1:13">
      <c r="A12" s="72">
        <v>8</v>
      </c>
      <c r="B12" s="73" t="s">
        <v>24</v>
      </c>
      <c r="C12" s="74">
        <f t="shared" ref="C12:L12" si="3">C13+C14+C15+C16+C17</f>
        <v>7</v>
      </c>
      <c r="D12" s="74">
        <f t="shared" si="3"/>
        <v>192</v>
      </c>
      <c r="E12" s="74">
        <f t="shared" si="3"/>
        <v>192</v>
      </c>
      <c r="F12" s="74">
        <f t="shared" si="3"/>
        <v>0</v>
      </c>
      <c r="G12" s="74">
        <f t="shared" si="3"/>
        <v>98</v>
      </c>
      <c r="H12" s="74">
        <f t="shared" si="3"/>
        <v>1168</v>
      </c>
      <c r="I12" s="74">
        <f t="shared" si="3"/>
        <v>2066</v>
      </c>
      <c r="J12" s="74">
        <f t="shared" si="3"/>
        <v>16</v>
      </c>
      <c r="K12" s="74">
        <f t="shared" si="3"/>
        <v>1166</v>
      </c>
      <c r="L12" s="74">
        <f t="shared" si="3"/>
        <v>1964</v>
      </c>
      <c r="M12" s="72"/>
    </row>
    <row r="13" ht="17" customHeight="1" spans="1:13">
      <c r="A13" s="72">
        <v>9</v>
      </c>
      <c r="B13" s="75" t="s">
        <v>25</v>
      </c>
      <c r="C13" s="74">
        <v>3</v>
      </c>
      <c r="D13" s="74">
        <v>96.9</v>
      </c>
      <c r="E13" s="74">
        <v>96.9</v>
      </c>
      <c r="F13" s="74">
        <v>0</v>
      </c>
      <c r="G13" s="74">
        <v>62</v>
      </c>
      <c r="H13" s="74">
        <v>1068</v>
      </c>
      <c r="I13" s="74">
        <v>1861</v>
      </c>
      <c r="J13" s="74">
        <v>8</v>
      </c>
      <c r="K13" s="74">
        <v>1068</v>
      </c>
      <c r="L13" s="74">
        <v>1861</v>
      </c>
      <c r="M13" s="72"/>
    </row>
    <row r="14" ht="17" customHeight="1" spans="1:13">
      <c r="A14" s="72">
        <v>10</v>
      </c>
      <c r="B14" s="75" t="s">
        <v>26</v>
      </c>
      <c r="C14" s="74">
        <v>0</v>
      </c>
      <c r="D14" s="74">
        <v>0</v>
      </c>
      <c r="E14" s="74">
        <v>0</v>
      </c>
      <c r="F14" s="74">
        <v>0</v>
      </c>
      <c r="G14" s="74">
        <v>0</v>
      </c>
      <c r="H14" s="74">
        <v>0</v>
      </c>
      <c r="I14" s="74">
        <v>0</v>
      </c>
      <c r="J14" s="74">
        <v>0</v>
      </c>
      <c r="K14" s="74">
        <v>0</v>
      </c>
      <c r="L14" s="74">
        <v>0</v>
      </c>
      <c r="M14" s="72"/>
    </row>
    <row r="15" ht="17" customHeight="1" spans="1:13">
      <c r="A15" s="72">
        <v>11</v>
      </c>
      <c r="B15" s="75" t="s">
        <v>27</v>
      </c>
      <c r="C15" s="74">
        <v>1</v>
      </c>
      <c r="D15" s="74">
        <v>10</v>
      </c>
      <c r="E15" s="74">
        <v>10</v>
      </c>
      <c r="F15" s="74">
        <v>0</v>
      </c>
      <c r="G15" s="74">
        <v>9</v>
      </c>
      <c r="H15" s="74">
        <v>7</v>
      </c>
      <c r="I15" s="74">
        <v>20</v>
      </c>
      <c r="J15" s="74">
        <v>4</v>
      </c>
      <c r="K15" s="74">
        <v>5</v>
      </c>
      <c r="L15" s="74">
        <v>10</v>
      </c>
      <c r="M15" s="72"/>
    </row>
    <row r="16" ht="17" customHeight="1" spans="1:13">
      <c r="A16" s="72">
        <v>12</v>
      </c>
      <c r="B16" s="75" t="s">
        <v>28</v>
      </c>
      <c r="C16" s="74">
        <v>0</v>
      </c>
      <c r="D16" s="74">
        <v>0</v>
      </c>
      <c r="E16" s="74">
        <v>0</v>
      </c>
      <c r="F16" s="74">
        <v>0</v>
      </c>
      <c r="G16" s="74">
        <v>0</v>
      </c>
      <c r="H16" s="74">
        <v>0</v>
      </c>
      <c r="I16" s="74">
        <v>0</v>
      </c>
      <c r="J16" s="74">
        <v>0</v>
      </c>
      <c r="K16" s="74">
        <v>0</v>
      </c>
      <c r="L16" s="74">
        <v>0</v>
      </c>
      <c r="M16" s="72"/>
    </row>
    <row r="17" ht="17" customHeight="1" spans="1:13">
      <c r="A17" s="72">
        <v>13</v>
      </c>
      <c r="B17" s="75" t="s">
        <v>29</v>
      </c>
      <c r="C17" s="74">
        <v>3</v>
      </c>
      <c r="D17" s="74">
        <v>85.1</v>
      </c>
      <c r="E17" s="74">
        <v>85.1</v>
      </c>
      <c r="F17" s="74">
        <v>0</v>
      </c>
      <c r="G17" s="74">
        <v>27</v>
      </c>
      <c r="H17" s="74">
        <v>93</v>
      </c>
      <c r="I17" s="74">
        <v>185</v>
      </c>
      <c r="J17" s="74">
        <v>4</v>
      </c>
      <c r="K17" s="74">
        <v>93</v>
      </c>
      <c r="L17" s="74">
        <v>93</v>
      </c>
      <c r="M17" s="72"/>
    </row>
    <row r="18" ht="15" spans="1:13">
      <c r="A18" s="72">
        <v>14</v>
      </c>
      <c r="B18" s="73" t="s">
        <v>30</v>
      </c>
      <c r="C18" s="74">
        <f t="shared" ref="C18:L18" si="4">C19+C20+C21</f>
        <v>63</v>
      </c>
      <c r="D18" s="74">
        <f t="shared" si="4"/>
        <v>2318.094</v>
      </c>
      <c r="E18" s="74">
        <f t="shared" si="4"/>
        <v>2298.094</v>
      </c>
      <c r="F18" s="74">
        <f t="shared" si="4"/>
        <v>20</v>
      </c>
      <c r="G18" s="74">
        <f t="shared" si="4"/>
        <v>75</v>
      </c>
      <c r="H18" s="74">
        <f t="shared" si="4"/>
        <v>8326</v>
      </c>
      <c r="I18" s="74">
        <f t="shared" si="4"/>
        <v>26878</v>
      </c>
      <c r="J18" s="74">
        <f t="shared" si="4"/>
        <v>8</v>
      </c>
      <c r="K18" s="74">
        <f t="shared" si="4"/>
        <v>1213</v>
      </c>
      <c r="L18" s="74">
        <f t="shared" si="4"/>
        <v>2612</v>
      </c>
      <c r="M18" s="72"/>
    </row>
    <row r="19" ht="19" customHeight="1" spans="1:13">
      <c r="A19" s="72">
        <v>15</v>
      </c>
      <c r="B19" s="75" t="s">
        <v>31</v>
      </c>
      <c r="C19" s="74">
        <v>57</v>
      </c>
      <c r="D19" s="74">
        <v>2154.534</v>
      </c>
      <c r="E19" s="74">
        <v>2134.534</v>
      </c>
      <c r="F19" s="74">
        <v>20</v>
      </c>
      <c r="G19" s="74">
        <v>64</v>
      </c>
      <c r="H19" s="74">
        <v>7539</v>
      </c>
      <c r="I19" s="74">
        <v>24082</v>
      </c>
      <c r="J19" s="74">
        <v>7</v>
      </c>
      <c r="K19" s="74">
        <v>1096</v>
      </c>
      <c r="L19" s="74">
        <v>2482</v>
      </c>
      <c r="M19" s="72"/>
    </row>
    <row r="20" ht="19" customHeight="1" spans="1:13">
      <c r="A20" s="72">
        <v>16</v>
      </c>
      <c r="B20" s="75" t="s">
        <v>32</v>
      </c>
      <c r="C20" s="74">
        <v>6</v>
      </c>
      <c r="D20" s="74">
        <v>163.56</v>
      </c>
      <c r="E20" s="74">
        <v>163.56</v>
      </c>
      <c r="F20" s="74">
        <v>0</v>
      </c>
      <c r="G20" s="74">
        <v>11</v>
      </c>
      <c r="H20" s="74">
        <v>787</v>
      </c>
      <c r="I20" s="74">
        <v>2796</v>
      </c>
      <c r="J20" s="74">
        <v>1</v>
      </c>
      <c r="K20" s="74">
        <v>117</v>
      </c>
      <c r="L20" s="74">
        <v>130</v>
      </c>
      <c r="M20" s="72"/>
    </row>
    <row r="21" ht="19" customHeight="1" spans="1:13">
      <c r="A21" s="72">
        <v>17</v>
      </c>
      <c r="B21" s="75" t="s">
        <v>33</v>
      </c>
      <c r="C21" s="74">
        <v>0</v>
      </c>
      <c r="D21" s="74">
        <v>0</v>
      </c>
      <c r="E21" s="74">
        <v>0</v>
      </c>
      <c r="F21" s="74">
        <v>0</v>
      </c>
      <c r="G21" s="74">
        <v>0</v>
      </c>
      <c r="H21" s="74">
        <v>0</v>
      </c>
      <c r="I21" s="74">
        <v>0</v>
      </c>
      <c r="J21" s="74">
        <v>0</v>
      </c>
      <c r="K21" s="74">
        <v>0</v>
      </c>
      <c r="L21" s="74">
        <v>0</v>
      </c>
      <c r="M21" s="72"/>
    </row>
    <row r="22" ht="15" spans="1:13">
      <c r="A22" s="72">
        <v>18</v>
      </c>
      <c r="B22" s="73" t="s">
        <v>34</v>
      </c>
      <c r="C22" s="74">
        <v>0</v>
      </c>
      <c r="D22" s="74">
        <v>0</v>
      </c>
      <c r="E22" s="74">
        <v>0</v>
      </c>
      <c r="F22" s="74">
        <v>0</v>
      </c>
      <c r="G22" s="74">
        <v>0</v>
      </c>
      <c r="H22" s="74">
        <v>0</v>
      </c>
      <c r="I22" s="74">
        <v>0</v>
      </c>
      <c r="J22" s="74">
        <v>0</v>
      </c>
      <c r="K22" s="74">
        <v>0</v>
      </c>
      <c r="L22" s="74">
        <v>0</v>
      </c>
      <c r="M22" s="72"/>
    </row>
    <row r="23" ht="30" customHeight="1" spans="1:13">
      <c r="A23" s="72">
        <v>19</v>
      </c>
      <c r="B23" s="73" t="s">
        <v>35</v>
      </c>
      <c r="C23" s="74">
        <v>4</v>
      </c>
      <c r="D23" s="74">
        <v>38.45</v>
      </c>
      <c r="E23" s="74">
        <v>38.45</v>
      </c>
      <c r="F23" s="74">
        <v>0</v>
      </c>
      <c r="G23" s="74">
        <v>70</v>
      </c>
      <c r="H23" s="74">
        <v>264</v>
      </c>
      <c r="I23" s="74">
        <v>264</v>
      </c>
      <c r="J23" s="74">
        <v>8</v>
      </c>
      <c r="K23" s="74">
        <v>264</v>
      </c>
      <c r="L23" s="74">
        <v>264</v>
      </c>
      <c r="M23" s="72"/>
    </row>
    <row r="24" ht="15" spans="1:13">
      <c r="A24" s="72">
        <v>20</v>
      </c>
      <c r="B24" s="75" t="s">
        <v>36</v>
      </c>
      <c r="C24" s="74">
        <v>0</v>
      </c>
      <c r="D24" s="74">
        <v>0</v>
      </c>
      <c r="E24" s="74">
        <v>0</v>
      </c>
      <c r="F24" s="74">
        <v>0</v>
      </c>
      <c r="G24" s="74">
        <v>0</v>
      </c>
      <c r="H24" s="74">
        <v>0</v>
      </c>
      <c r="I24" s="74">
        <v>0</v>
      </c>
      <c r="J24" s="74">
        <v>0</v>
      </c>
      <c r="K24" s="74">
        <v>0</v>
      </c>
      <c r="L24" s="74">
        <v>0</v>
      </c>
      <c r="M24" s="72"/>
    </row>
    <row r="25" ht="15" spans="1:13">
      <c r="A25" s="72">
        <v>21</v>
      </c>
      <c r="B25" s="75" t="s">
        <v>37</v>
      </c>
      <c r="C25" s="74">
        <v>4</v>
      </c>
      <c r="D25" s="74">
        <v>38.45</v>
      </c>
      <c r="E25" s="74">
        <v>38.45</v>
      </c>
      <c r="F25" s="74">
        <v>0</v>
      </c>
      <c r="G25" s="74">
        <v>70</v>
      </c>
      <c r="H25" s="74">
        <v>264</v>
      </c>
      <c r="I25" s="74">
        <v>264</v>
      </c>
      <c r="J25" s="74">
        <v>8</v>
      </c>
      <c r="K25" s="74">
        <v>264</v>
      </c>
      <c r="L25" s="74">
        <v>264</v>
      </c>
      <c r="M25" s="72"/>
    </row>
    <row r="26" ht="15" spans="1:13">
      <c r="A26" s="72">
        <v>22</v>
      </c>
      <c r="B26" s="75" t="s">
        <v>38</v>
      </c>
      <c r="C26" s="74">
        <v>0</v>
      </c>
      <c r="D26" s="74">
        <v>0</v>
      </c>
      <c r="E26" s="74">
        <v>0</v>
      </c>
      <c r="F26" s="74">
        <v>0</v>
      </c>
      <c r="G26" s="74">
        <v>0</v>
      </c>
      <c r="H26" s="74">
        <v>0</v>
      </c>
      <c r="I26" s="74">
        <v>0</v>
      </c>
      <c r="J26" s="74">
        <v>0</v>
      </c>
      <c r="K26" s="74">
        <v>0</v>
      </c>
      <c r="L26" s="74">
        <v>0</v>
      </c>
      <c r="M26" s="72"/>
    </row>
    <row r="27" ht="15" spans="1:13">
      <c r="A27" s="72">
        <v>23</v>
      </c>
      <c r="B27" s="75" t="s">
        <v>39</v>
      </c>
      <c r="C27" s="74">
        <v>0</v>
      </c>
      <c r="D27" s="74">
        <v>0</v>
      </c>
      <c r="E27" s="74">
        <v>0</v>
      </c>
      <c r="F27" s="74">
        <v>0</v>
      </c>
      <c r="G27" s="74">
        <v>0</v>
      </c>
      <c r="H27" s="74">
        <v>0</v>
      </c>
      <c r="I27" s="74">
        <v>0</v>
      </c>
      <c r="J27" s="74">
        <v>0</v>
      </c>
      <c r="K27" s="74">
        <v>0</v>
      </c>
      <c r="L27" s="74">
        <v>0</v>
      </c>
      <c r="M27" s="72"/>
    </row>
    <row r="28" ht="25.5" spans="1:13">
      <c r="A28" s="72">
        <v>24</v>
      </c>
      <c r="B28" s="73" t="s">
        <v>40</v>
      </c>
      <c r="C28" s="74">
        <f t="shared" ref="C28:L28" si="5">C29+C30</f>
        <v>0</v>
      </c>
      <c r="D28" s="74">
        <f t="shared" si="5"/>
        <v>0</v>
      </c>
      <c r="E28" s="74">
        <f t="shared" si="5"/>
        <v>0</v>
      </c>
      <c r="F28" s="74">
        <f t="shared" si="5"/>
        <v>0</v>
      </c>
      <c r="G28" s="74">
        <f t="shared" si="5"/>
        <v>0</v>
      </c>
      <c r="H28" s="74">
        <f t="shared" si="5"/>
        <v>0</v>
      </c>
      <c r="I28" s="74">
        <f t="shared" si="5"/>
        <v>0</v>
      </c>
      <c r="J28" s="74">
        <f t="shared" si="5"/>
        <v>0</v>
      </c>
      <c r="K28" s="74">
        <f t="shared" si="5"/>
        <v>0</v>
      </c>
      <c r="L28" s="74">
        <f t="shared" si="5"/>
        <v>0</v>
      </c>
      <c r="M28" s="72"/>
    </row>
    <row r="29" ht="15" spans="1:13">
      <c r="A29" s="72">
        <v>25</v>
      </c>
      <c r="B29" s="75" t="s">
        <v>41</v>
      </c>
      <c r="C29" s="74">
        <v>0</v>
      </c>
      <c r="D29" s="74">
        <v>0</v>
      </c>
      <c r="E29" s="74">
        <v>0</v>
      </c>
      <c r="F29" s="74">
        <v>0</v>
      </c>
      <c r="G29" s="74">
        <v>0</v>
      </c>
      <c r="H29" s="74">
        <v>0</v>
      </c>
      <c r="I29" s="74">
        <v>0</v>
      </c>
      <c r="J29" s="74">
        <v>0</v>
      </c>
      <c r="K29" s="74">
        <v>0</v>
      </c>
      <c r="L29" s="74">
        <v>0</v>
      </c>
      <c r="M29" s="72"/>
    </row>
    <row r="30" ht="19" customHeight="1" spans="1:13">
      <c r="A30" s="72">
        <v>26</v>
      </c>
      <c r="B30" s="75" t="s">
        <v>42</v>
      </c>
      <c r="C30" s="74">
        <v>0</v>
      </c>
      <c r="D30" s="74">
        <v>0</v>
      </c>
      <c r="E30" s="74">
        <v>0</v>
      </c>
      <c r="F30" s="74">
        <v>0</v>
      </c>
      <c r="G30" s="74">
        <v>0</v>
      </c>
      <c r="H30" s="74">
        <v>0</v>
      </c>
      <c r="I30" s="74">
        <v>0</v>
      </c>
      <c r="J30" s="74">
        <v>0</v>
      </c>
      <c r="K30" s="74">
        <v>0</v>
      </c>
      <c r="L30" s="74">
        <v>0</v>
      </c>
      <c r="M30" s="72"/>
    </row>
    <row r="31" ht="15" spans="1:13">
      <c r="A31" s="72">
        <v>27</v>
      </c>
      <c r="B31" s="73" t="s">
        <v>43</v>
      </c>
      <c r="C31" s="74">
        <v>3</v>
      </c>
      <c r="D31" s="74">
        <v>37.37</v>
      </c>
      <c r="E31" s="74">
        <v>37.37</v>
      </c>
      <c r="F31" s="74">
        <v>0</v>
      </c>
      <c r="G31" s="74">
        <v>24</v>
      </c>
      <c r="H31" s="74">
        <v>76</v>
      </c>
      <c r="I31" s="74">
        <v>335</v>
      </c>
      <c r="J31" s="74">
        <v>2</v>
      </c>
      <c r="K31" s="74">
        <v>17</v>
      </c>
      <c r="L31" s="74">
        <v>62</v>
      </c>
      <c r="M31" s="72"/>
    </row>
    <row r="32" ht="15" spans="1:13">
      <c r="A32" s="72">
        <v>28</v>
      </c>
      <c r="B32" s="73" t="s">
        <v>44</v>
      </c>
      <c r="C32" s="74">
        <f t="shared" ref="C32:L32" si="6">C33+C34</f>
        <v>0</v>
      </c>
      <c r="D32" s="74">
        <f t="shared" si="6"/>
        <v>0</v>
      </c>
      <c r="E32" s="74">
        <f t="shared" si="6"/>
        <v>0</v>
      </c>
      <c r="F32" s="74">
        <f t="shared" si="6"/>
        <v>0</v>
      </c>
      <c r="G32" s="74">
        <f t="shared" si="6"/>
        <v>0</v>
      </c>
      <c r="H32" s="74">
        <f t="shared" si="6"/>
        <v>0</v>
      </c>
      <c r="I32" s="74">
        <f t="shared" si="6"/>
        <v>0</v>
      </c>
      <c r="J32" s="74">
        <f t="shared" si="6"/>
        <v>0</v>
      </c>
      <c r="K32" s="74">
        <f t="shared" si="6"/>
        <v>0</v>
      </c>
      <c r="L32" s="74">
        <f t="shared" si="6"/>
        <v>0</v>
      </c>
      <c r="M32" s="72"/>
    </row>
    <row r="33" ht="30" customHeight="1" spans="1:13">
      <c r="A33" s="72">
        <v>29</v>
      </c>
      <c r="B33" s="75" t="s">
        <v>45</v>
      </c>
      <c r="C33" s="74">
        <v>0</v>
      </c>
      <c r="D33" s="74">
        <v>0</v>
      </c>
      <c r="E33" s="74">
        <v>0</v>
      </c>
      <c r="F33" s="74">
        <v>0</v>
      </c>
      <c r="G33" s="74">
        <v>0</v>
      </c>
      <c r="H33" s="74">
        <v>0</v>
      </c>
      <c r="I33" s="74">
        <v>0</v>
      </c>
      <c r="J33" s="74">
        <v>0</v>
      </c>
      <c r="K33" s="74">
        <v>0</v>
      </c>
      <c r="L33" s="74">
        <v>0</v>
      </c>
      <c r="M33" s="72"/>
    </row>
    <row r="34" ht="15" spans="1:13">
      <c r="A34" s="72">
        <v>30</v>
      </c>
      <c r="B34" s="75" t="s">
        <v>46</v>
      </c>
      <c r="C34" s="74">
        <v>0</v>
      </c>
      <c r="D34" s="74">
        <v>0</v>
      </c>
      <c r="E34" s="74">
        <v>0</v>
      </c>
      <c r="F34" s="74">
        <v>0</v>
      </c>
      <c r="G34" s="74">
        <v>0</v>
      </c>
      <c r="H34" s="74">
        <v>0</v>
      </c>
      <c r="I34" s="74">
        <v>0</v>
      </c>
      <c r="J34" s="74">
        <v>0</v>
      </c>
      <c r="K34" s="74">
        <v>0</v>
      </c>
      <c r="L34" s="74">
        <v>0</v>
      </c>
      <c r="M34" s="72"/>
    </row>
  </sheetData>
  <mergeCells count="13">
    <mergeCell ref="A1:M1"/>
    <mergeCell ref="D2:F2"/>
    <mergeCell ref="G2:L2"/>
    <mergeCell ref="E3:F3"/>
    <mergeCell ref="J3:L3"/>
    <mergeCell ref="A2:A4"/>
    <mergeCell ref="B2:B4"/>
    <mergeCell ref="C2:C4"/>
    <mergeCell ref="D3:D4"/>
    <mergeCell ref="G3:G4"/>
    <mergeCell ref="H3:H4"/>
    <mergeCell ref="I3:I4"/>
    <mergeCell ref="M2:M4"/>
  </mergeCells>
  <pageMargins left="0.751388888888889" right="0.751388888888889" top="1" bottom="1" header="0.5" footer="0.5"/>
  <pageSetup paperSize="9"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83"/>
  <sheetViews>
    <sheetView workbookViewId="0">
      <pane ySplit="5" topLeftCell="A6" activePane="bottomLeft" state="frozen"/>
      <selection/>
      <selection pane="bottomLeft" activeCell="G159" sqref="G159"/>
    </sheetView>
  </sheetViews>
  <sheetFormatPr defaultColWidth="9" defaultRowHeight="14.25"/>
  <cols>
    <col min="1" max="1" width="4.25" customWidth="1"/>
    <col min="5" max="5" width="8" customWidth="1"/>
    <col min="6" max="6" width="7.75" customWidth="1"/>
    <col min="7" max="7" width="15.5" customWidth="1"/>
    <col min="8" max="8" width="6.25" customWidth="1"/>
    <col min="10" max="10" width="7.75" style="26" customWidth="1"/>
    <col min="11" max="11" width="10.375" style="26" customWidth="1"/>
    <col min="12" max="12" width="7.5" customWidth="1"/>
    <col min="13" max="13" width="21.125" style="27" customWidth="1"/>
    <col min="14" max="16" width="11.25" customWidth="1"/>
    <col min="17" max="17" width="5.625" customWidth="1"/>
    <col min="18" max="18" width="5.875" customWidth="1"/>
    <col min="19" max="19" width="6.25" style="27" customWidth="1"/>
    <col min="20" max="20" width="5.125" customWidth="1"/>
    <col min="21" max="21" width="5.375" customWidth="1"/>
    <col min="22" max="22" width="5.625" customWidth="1"/>
    <col min="23" max="23" width="16.5" customWidth="1"/>
    <col min="24" max="24" width="16.625" customWidth="1"/>
    <col min="25" max="25" width="6.125" customWidth="1"/>
  </cols>
  <sheetData>
    <row r="1" s="1" customFormat="1" ht="35" customHeight="1" spans="1:25">
      <c r="A1" s="28" t="s">
        <v>47</v>
      </c>
      <c r="B1" s="28"/>
      <c r="C1" s="28"/>
      <c r="D1" s="28"/>
      <c r="E1" s="28"/>
      <c r="F1" s="28"/>
      <c r="G1" s="28"/>
      <c r="H1" s="28"/>
      <c r="I1" s="28"/>
      <c r="J1" s="28"/>
      <c r="K1" s="28"/>
      <c r="L1" s="28"/>
      <c r="M1" s="28"/>
      <c r="N1" s="28"/>
      <c r="O1" s="28"/>
      <c r="P1" s="28"/>
      <c r="Q1" s="28"/>
      <c r="R1" s="28"/>
      <c r="S1" s="28"/>
      <c r="T1" s="28"/>
      <c r="U1" s="28"/>
      <c r="V1" s="28"/>
      <c r="W1" s="28"/>
      <c r="X1" s="28"/>
      <c r="Y1" s="28"/>
    </row>
    <row r="2" s="1" customFormat="1" ht="30" customHeight="1" spans="1:25">
      <c r="A2" s="29" t="s">
        <v>48</v>
      </c>
      <c r="B2" s="29"/>
      <c r="C2" s="29"/>
      <c r="D2" s="29"/>
      <c r="E2" s="29"/>
      <c r="F2" s="29"/>
      <c r="G2" s="29"/>
      <c r="H2" s="29"/>
      <c r="I2" s="29"/>
      <c r="J2" s="30"/>
      <c r="K2" s="30"/>
      <c r="L2" s="29"/>
      <c r="M2" s="29"/>
      <c r="N2" s="29"/>
      <c r="O2" s="29"/>
      <c r="P2" s="29"/>
      <c r="Q2" s="29"/>
      <c r="R2" s="29"/>
      <c r="S2" s="29"/>
      <c r="T2" s="29"/>
      <c r="U2" s="29"/>
      <c r="V2" s="29"/>
      <c r="W2" s="29"/>
      <c r="X2" s="29"/>
      <c r="Y2" s="29"/>
    </row>
    <row r="3" s="2" customFormat="1" ht="20" customHeight="1" spans="1:25">
      <c r="A3" s="31" t="s">
        <v>1</v>
      </c>
      <c r="B3" s="31" t="s">
        <v>49</v>
      </c>
      <c r="C3" s="31"/>
      <c r="D3" s="31"/>
      <c r="E3" s="31" t="s">
        <v>50</v>
      </c>
      <c r="F3" s="31" t="s">
        <v>51</v>
      </c>
      <c r="G3" s="31" t="s">
        <v>52</v>
      </c>
      <c r="H3" s="31" t="s">
        <v>53</v>
      </c>
      <c r="I3" s="31" t="s">
        <v>54</v>
      </c>
      <c r="J3" s="31" t="s">
        <v>55</v>
      </c>
      <c r="K3" s="31"/>
      <c r="L3" s="31" t="s">
        <v>56</v>
      </c>
      <c r="M3" s="31" t="s">
        <v>57</v>
      </c>
      <c r="N3" s="32" t="s">
        <v>4</v>
      </c>
      <c r="O3" s="33"/>
      <c r="P3" s="34"/>
      <c r="Q3" s="35" t="s">
        <v>5</v>
      </c>
      <c r="R3" s="36"/>
      <c r="S3" s="36"/>
      <c r="T3" s="36"/>
      <c r="U3" s="36"/>
      <c r="V3" s="37"/>
      <c r="W3" s="38" t="s">
        <v>58</v>
      </c>
      <c r="X3" s="31" t="s">
        <v>59</v>
      </c>
      <c r="Y3" s="31" t="s">
        <v>6</v>
      </c>
    </row>
    <row r="4" s="2" customFormat="1" ht="20" customHeight="1" spans="1:25">
      <c r="A4" s="31"/>
      <c r="B4" s="31" t="s">
        <v>2</v>
      </c>
      <c r="C4" s="31" t="s">
        <v>60</v>
      </c>
      <c r="D4" s="31" t="s">
        <v>61</v>
      </c>
      <c r="E4" s="31"/>
      <c r="F4" s="31"/>
      <c r="G4" s="31"/>
      <c r="H4" s="31"/>
      <c r="I4" s="31"/>
      <c r="J4" s="31" t="s">
        <v>62</v>
      </c>
      <c r="K4" s="31" t="s">
        <v>63</v>
      </c>
      <c r="L4" s="31"/>
      <c r="M4" s="31"/>
      <c r="N4" s="38" t="s">
        <v>64</v>
      </c>
      <c r="O4" s="39" t="s">
        <v>8</v>
      </c>
      <c r="P4" s="40"/>
      <c r="Q4" s="31" t="s">
        <v>65</v>
      </c>
      <c r="R4" s="31" t="s">
        <v>10</v>
      </c>
      <c r="S4" s="31" t="s">
        <v>66</v>
      </c>
      <c r="T4" s="32" t="s">
        <v>8</v>
      </c>
      <c r="U4" s="33"/>
      <c r="V4" s="34"/>
      <c r="W4" s="41"/>
      <c r="X4" s="31"/>
      <c r="Y4" s="31"/>
    </row>
    <row r="5" s="2" customFormat="1" ht="42" customHeight="1" spans="1:25">
      <c r="A5" s="31"/>
      <c r="B5" s="31"/>
      <c r="C5" s="31"/>
      <c r="D5" s="31"/>
      <c r="E5" s="31"/>
      <c r="F5" s="31"/>
      <c r="G5" s="31"/>
      <c r="H5" s="31"/>
      <c r="I5" s="31"/>
      <c r="J5" s="31"/>
      <c r="K5" s="31"/>
      <c r="L5" s="31"/>
      <c r="M5" s="31"/>
      <c r="N5" s="42"/>
      <c r="O5" s="31" t="s">
        <v>67</v>
      </c>
      <c r="P5" s="43" t="s">
        <v>68</v>
      </c>
      <c r="Q5" s="31"/>
      <c r="R5" s="31"/>
      <c r="S5" s="31"/>
      <c r="T5" s="43" t="s">
        <v>14</v>
      </c>
      <c r="U5" s="31" t="s">
        <v>69</v>
      </c>
      <c r="V5" s="31" t="s">
        <v>70</v>
      </c>
      <c r="W5" s="42"/>
      <c r="X5" s="31"/>
      <c r="Y5" s="31"/>
    </row>
    <row r="6" s="3" customFormat="1" ht="71" customHeight="1" spans="1:25">
      <c r="A6" s="44">
        <f>SUBTOTAL(103,$F$6:F6)+0</f>
        <v>1</v>
      </c>
      <c r="B6" s="45" t="s">
        <v>71</v>
      </c>
      <c r="C6" s="45" t="s">
        <v>72</v>
      </c>
      <c r="D6" s="45" t="s">
        <v>73</v>
      </c>
      <c r="E6" s="44" t="s">
        <v>74</v>
      </c>
      <c r="F6" s="44" t="s">
        <v>75</v>
      </c>
      <c r="G6" s="45" t="s">
        <v>76</v>
      </c>
      <c r="H6" s="44" t="s">
        <v>77</v>
      </c>
      <c r="I6" s="45" t="s">
        <v>78</v>
      </c>
      <c r="J6" s="44">
        <v>2026.3</v>
      </c>
      <c r="K6" s="44">
        <v>2026.9</v>
      </c>
      <c r="L6" s="44" t="s">
        <v>75</v>
      </c>
      <c r="M6" s="44" t="s">
        <v>79</v>
      </c>
      <c r="N6" s="44">
        <v>11</v>
      </c>
      <c r="O6" s="44">
        <v>11</v>
      </c>
      <c r="P6" s="44">
        <v>0</v>
      </c>
      <c r="Q6" s="44">
        <v>1</v>
      </c>
      <c r="R6" s="44">
        <v>28</v>
      </c>
      <c r="S6" s="44">
        <v>112</v>
      </c>
      <c r="T6" s="44">
        <v>0</v>
      </c>
      <c r="U6" s="44">
        <v>2</v>
      </c>
      <c r="V6" s="44">
        <v>2</v>
      </c>
      <c r="W6" s="45" t="s">
        <v>80</v>
      </c>
      <c r="X6" s="45" t="s">
        <v>81</v>
      </c>
      <c r="Y6" s="44"/>
    </row>
    <row r="7" s="4" customFormat="1" ht="71" customHeight="1" spans="1:25">
      <c r="A7" s="44">
        <f>SUBTOTAL(103,$F$6:F7)+0</f>
        <v>2</v>
      </c>
      <c r="B7" s="45" t="s">
        <v>82</v>
      </c>
      <c r="C7" s="45" t="s">
        <v>83</v>
      </c>
      <c r="D7" s="45" t="s">
        <v>84</v>
      </c>
      <c r="E7" s="44" t="s">
        <v>74</v>
      </c>
      <c r="F7" s="44" t="s">
        <v>75</v>
      </c>
      <c r="G7" s="45" t="s">
        <v>85</v>
      </c>
      <c r="H7" s="44" t="s">
        <v>77</v>
      </c>
      <c r="I7" s="45" t="s">
        <v>78</v>
      </c>
      <c r="J7" s="44">
        <v>2026.3</v>
      </c>
      <c r="K7" s="44">
        <v>2026.12</v>
      </c>
      <c r="L7" s="44" t="s">
        <v>75</v>
      </c>
      <c r="M7" s="44" t="s">
        <v>86</v>
      </c>
      <c r="N7" s="44">
        <v>18</v>
      </c>
      <c r="O7" s="44">
        <v>18</v>
      </c>
      <c r="P7" s="44">
        <v>0</v>
      </c>
      <c r="Q7" s="44">
        <v>1</v>
      </c>
      <c r="R7" s="44">
        <v>42</v>
      </c>
      <c r="S7" s="44">
        <v>126</v>
      </c>
      <c r="T7" s="44">
        <v>0</v>
      </c>
      <c r="U7" s="44">
        <v>2</v>
      </c>
      <c r="V7" s="44">
        <v>2</v>
      </c>
      <c r="W7" s="45" t="s">
        <v>80</v>
      </c>
      <c r="X7" s="45" t="s">
        <v>81</v>
      </c>
      <c r="Y7" s="46"/>
    </row>
    <row r="8" s="3" customFormat="1" ht="69" customHeight="1" spans="1:25">
      <c r="A8" s="44">
        <f>SUBTOTAL(103,$F$6:F8)+0</f>
        <v>3</v>
      </c>
      <c r="B8" s="45" t="s">
        <v>71</v>
      </c>
      <c r="C8" s="45" t="s">
        <v>72</v>
      </c>
      <c r="D8" s="45" t="s">
        <v>87</v>
      </c>
      <c r="E8" s="45" t="s">
        <v>74</v>
      </c>
      <c r="F8" s="45" t="s">
        <v>88</v>
      </c>
      <c r="G8" s="45" t="s">
        <v>89</v>
      </c>
      <c r="H8" s="45" t="s">
        <v>77</v>
      </c>
      <c r="I8" s="45" t="s">
        <v>90</v>
      </c>
      <c r="J8" s="45">
        <v>2026.3</v>
      </c>
      <c r="K8" s="44">
        <v>2026.12</v>
      </c>
      <c r="L8" s="45" t="s">
        <v>88</v>
      </c>
      <c r="M8" s="45" t="s">
        <v>91</v>
      </c>
      <c r="N8" s="45">
        <v>18</v>
      </c>
      <c r="O8" s="45">
        <v>18</v>
      </c>
      <c r="P8" s="45">
        <v>0</v>
      </c>
      <c r="Q8" s="45">
        <v>1</v>
      </c>
      <c r="R8" s="45">
        <v>80</v>
      </c>
      <c r="S8" s="45">
        <v>340</v>
      </c>
      <c r="T8" s="45">
        <v>0</v>
      </c>
      <c r="U8" s="45">
        <v>4</v>
      </c>
      <c r="V8" s="45">
        <v>12</v>
      </c>
      <c r="W8" s="45" t="s">
        <v>92</v>
      </c>
      <c r="X8" s="45" t="s">
        <v>93</v>
      </c>
      <c r="Y8" s="45"/>
    </row>
    <row r="9" s="3" customFormat="1" ht="69" customHeight="1" spans="1:25">
      <c r="A9" s="44">
        <f>SUBTOTAL(103,$F$6:F9)+0</f>
        <v>4</v>
      </c>
      <c r="B9" s="45" t="s">
        <v>82</v>
      </c>
      <c r="C9" s="45" t="s">
        <v>83</v>
      </c>
      <c r="D9" s="45" t="s">
        <v>84</v>
      </c>
      <c r="E9" s="45" t="s">
        <v>74</v>
      </c>
      <c r="F9" s="45" t="s">
        <v>88</v>
      </c>
      <c r="G9" s="45" t="s">
        <v>94</v>
      </c>
      <c r="H9" s="45" t="s">
        <v>77</v>
      </c>
      <c r="I9" s="45" t="s">
        <v>90</v>
      </c>
      <c r="J9" s="45">
        <v>2026.3</v>
      </c>
      <c r="K9" s="44">
        <v>2026.12</v>
      </c>
      <c r="L9" s="45" t="s">
        <v>88</v>
      </c>
      <c r="M9" s="45" t="s">
        <v>95</v>
      </c>
      <c r="N9" s="45">
        <v>22</v>
      </c>
      <c r="O9" s="45">
        <v>20</v>
      </c>
      <c r="P9" s="45">
        <v>2</v>
      </c>
      <c r="Q9" s="45">
        <v>1</v>
      </c>
      <c r="R9" s="45">
        <v>102</v>
      </c>
      <c r="S9" s="45">
        <v>384</v>
      </c>
      <c r="T9" s="45">
        <v>0</v>
      </c>
      <c r="U9" s="45">
        <v>6</v>
      </c>
      <c r="V9" s="45">
        <v>19</v>
      </c>
      <c r="W9" s="45" t="s">
        <v>96</v>
      </c>
      <c r="X9" s="45" t="s">
        <v>93</v>
      </c>
      <c r="Y9" s="45"/>
    </row>
    <row r="10" s="3" customFormat="1" ht="69" customHeight="1" spans="1:25">
      <c r="A10" s="44">
        <f>SUBTOTAL(103,$F$6:F10)+0</f>
        <v>5</v>
      </c>
      <c r="B10" s="45" t="s">
        <v>82</v>
      </c>
      <c r="C10" s="45" t="s">
        <v>83</v>
      </c>
      <c r="D10" s="45" t="s">
        <v>84</v>
      </c>
      <c r="E10" s="45" t="s">
        <v>74</v>
      </c>
      <c r="F10" s="45" t="s">
        <v>88</v>
      </c>
      <c r="G10" s="45" t="s">
        <v>97</v>
      </c>
      <c r="H10" s="45" t="s">
        <v>77</v>
      </c>
      <c r="I10" s="45" t="s">
        <v>98</v>
      </c>
      <c r="J10" s="45">
        <v>2026.3</v>
      </c>
      <c r="K10" s="44">
        <v>2026.12</v>
      </c>
      <c r="L10" s="45" t="s">
        <v>88</v>
      </c>
      <c r="M10" s="45" t="s">
        <v>99</v>
      </c>
      <c r="N10" s="45">
        <v>35</v>
      </c>
      <c r="O10" s="45">
        <v>33</v>
      </c>
      <c r="P10" s="45">
        <v>2</v>
      </c>
      <c r="Q10" s="45">
        <v>1</v>
      </c>
      <c r="R10" s="45">
        <v>97</v>
      </c>
      <c r="S10" s="45">
        <v>324</v>
      </c>
      <c r="T10" s="45">
        <v>0</v>
      </c>
      <c r="U10" s="45">
        <v>7</v>
      </c>
      <c r="V10" s="45">
        <v>22</v>
      </c>
      <c r="W10" s="45" t="s">
        <v>100</v>
      </c>
      <c r="X10" s="45" t="s">
        <v>93</v>
      </c>
      <c r="Y10" s="44"/>
    </row>
    <row r="11" s="3" customFormat="1" ht="69" customHeight="1" spans="1:25">
      <c r="A11" s="44">
        <f>SUBTOTAL(103,$F$6:F11)+0</f>
        <v>6</v>
      </c>
      <c r="B11" s="45" t="s">
        <v>82</v>
      </c>
      <c r="C11" s="45" t="s">
        <v>83</v>
      </c>
      <c r="D11" s="45" t="s">
        <v>84</v>
      </c>
      <c r="E11" s="45" t="s">
        <v>74</v>
      </c>
      <c r="F11" s="45" t="s">
        <v>88</v>
      </c>
      <c r="G11" s="45" t="s">
        <v>101</v>
      </c>
      <c r="H11" s="45" t="s">
        <v>77</v>
      </c>
      <c r="I11" s="45" t="s">
        <v>98</v>
      </c>
      <c r="J11" s="45">
        <v>2026.3</v>
      </c>
      <c r="K11" s="44">
        <v>2026.12</v>
      </c>
      <c r="L11" s="45" t="s">
        <v>88</v>
      </c>
      <c r="M11" s="45" t="s">
        <v>102</v>
      </c>
      <c r="N11" s="45">
        <v>18</v>
      </c>
      <c r="O11" s="45">
        <v>16</v>
      </c>
      <c r="P11" s="45">
        <v>2</v>
      </c>
      <c r="Q11" s="45">
        <v>1</v>
      </c>
      <c r="R11" s="45">
        <v>67</v>
      </c>
      <c r="S11" s="45">
        <v>208</v>
      </c>
      <c r="T11" s="45">
        <v>0</v>
      </c>
      <c r="U11" s="45">
        <v>3</v>
      </c>
      <c r="V11" s="45">
        <v>13</v>
      </c>
      <c r="W11" s="45" t="s">
        <v>103</v>
      </c>
      <c r="X11" s="45" t="s">
        <v>93</v>
      </c>
      <c r="Y11" s="46"/>
    </row>
    <row r="12" s="3" customFormat="1" ht="69" customHeight="1" spans="1:25">
      <c r="A12" s="44">
        <f>SUBTOTAL(103,$F$6:F12)+0</f>
        <v>7</v>
      </c>
      <c r="B12" s="45" t="s">
        <v>82</v>
      </c>
      <c r="C12" s="45" t="s">
        <v>104</v>
      </c>
      <c r="D12" s="45" t="s">
        <v>105</v>
      </c>
      <c r="E12" s="45" t="s">
        <v>74</v>
      </c>
      <c r="F12" s="45" t="s">
        <v>88</v>
      </c>
      <c r="G12" s="45" t="s">
        <v>106</v>
      </c>
      <c r="H12" s="45" t="s">
        <v>77</v>
      </c>
      <c r="I12" s="45" t="s">
        <v>88</v>
      </c>
      <c r="J12" s="45">
        <v>2026.1</v>
      </c>
      <c r="K12" s="44">
        <v>2026.12</v>
      </c>
      <c r="L12" s="45" t="s">
        <v>88</v>
      </c>
      <c r="M12" s="45" t="s">
        <v>107</v>
      </c>
      <c r="N12" s="45">
        <v>3</v>
      </c>
      <c r="O12" s="45">
        <v>3</v>
      </c>
      <c r="P12" s="45">
        <v>0</v>
      </c>
      <c r="Q12" s="45">
        <v>1</v>
      </c>
      <c r="R12" s="45">
        <v>10</v>
      </c>
      <c r="S12" s="45">
        <v>38</v>
      </c>
      <c r="T12" s="45">
        <v>0</v>
      </c>
      <c r="U12" s="45">
        <v>10</v>
      </c>
      <c r="V12" s="45">
        <v>38</v>
      </c>
      <c r="W12" s="45" t="s">
        <v>108</v>
      </c>
      <c r="X12" s="45" t="s">
        <v>109</v>
      </c>
      <c r="Y12" s="47"/>
    </row>
    <row r="13" s="3" customFormat="1" ht="69" customHeight="1" spans="1:25">
      <c r="A13" s="44">
        <f>SUBTOTAL(103,$F$6:F13)+0</f>
        <v>8</v>
      </c>
      <c r="B13" s="45" t="s">
        <v>71</v>
      </c>
      <c r="C13" s="45" t="s">
        <v>110</v>
      </c>
      <c r="D13" s="45" t="s">
        <v>111</v>
      </c>
      <c r="E13" s="45" t="s">
        <v>74</v>
      </c>
      <c r="F13" s="45" t="s">
        <v>112</v>
      </c>
      <c r="G13" s="45" t="s">
        <v>113</v>
      </c>
      <c r="H13" s="45" t="s">
        <v>77</v>
      </c>
      <c r="I13" s="45" t="s">
        <v>114</v>
      </c>
      <c r="J13" s="45">
        <v>2026.3</v>
      </c>
      <c r="K13" s="44">
        <v>2026.12</v>
      </c>
      <c r="L13" s="45" t="s">
        <v>112</v>
      </c>
      <c r="M13" s="45" t="s">
        <v>115</v>
      </c>
      <c r="N13" s="45">
        <v>18.56</v>
      </c>
      <c r="O13" s="45">
        <v>18.56</v>
      </c>
      <c r="P13" s="45">
        <v>0</v>
      </c>
      <c r="Q13" s="45">
        <v>1</v>
      </c>
      <c r="R13" s="45">
        <v>439</v>
      </c>
      <c r="S13" s="45">
        <v>1716</v>
      </c>
      <c r="T13" s="45">
        <v>0</v>
      </c>
      <c r="U13" s="45">
        <v>19</v>
      </c>
      <c r="V13" s="45">
        <v>47</v>
      </c>
      <c r="W13" s="45" t="s">
        <v>116</v>
      </c>
      <c r="X13" s="45" t="s">
        <v>117</v>
      </c>
      <c r="Y13" s="45"/>
    </row>
    <row r="14" s="3" customFormat="1" ht="69" customHeight="1" spans="1:25">
      <c r="A14" s="44">
        <f>SUBTOTAL(103,$F$6:F14)+0</f>
        <v>9</v>
      </c>
      <c r="B14" s="45" t="s">
        <v>71</v>
      </c>
      <c r="C14" s="45" t="s">
        <v>72</v>
      </c>
      <c r="D14" s="45" t="s">
        <v>118</v>
      </c>
      <c r="E14" s="45" t="s">
        <v>74</v>
      </c>
      <c r="F14" s="45" t="s">
        <v>112</v>
      </c>
      <c r="G14" s="45" t="s">
        <v>119</v>
      </c>
      <c r="H14" s="45" t="s">
        <v>77</v>
      </c>
      <c r="I14" s="45" t="s">
        <v>120</v>
      </c>
      <c r="J14" s="45">
        <v>2026.3</v>
      </c>
      <c r="K14" s="44">
        <v>2026.12</v>
      </c>
      <c r="L14" s="45" t="s">
        <v>112</v>
      </c>
      <c r="M14" s="45" t="s">
        <v>121</v>
      </c>
      <c r="N14" s="45">
        <v>36.864</v>
      </c>
      <c r="O14" s="45">
        <v>36.864</v>
      </c>
      <c r="P14" s="45">
        <v>0</v>
      </c>
      <c r="Q14" s="45">
        <v>1</v>
      </c>
      <c r="R14" s="45">
        <v>208</v>
      </c>
      <c r="S14" s="45">
        <v>810</v>
      </c>
      <c r="T14" s="45">
        <v>0</v>
      </c>
      <c r="U14" s="45">
        <v>12</v>
      </c>
      <c r="V14" s="45">
        <v>34</v>
      </c>
      <c r="W14" s="45" t="s">
        <v>116</v>
      </c>
      <c r="X14" s="45" t="s">
        <v>117</v>
      </c>
      <c r="Y14" s="45"/>
    </row>
    <row r="15" s="3" customFormat="1" ht="69" customHeight="1" spans="1:25">
      <c r="A15" s="44">
        <f>SUBTOTAL(103,$F$6:F15)+0</f>
        <v>10</v>
      </c>
      <c r="B15" s="45" t="s">
        <v>82</v>
      </c>
      <c r="C15" s="45" t="s">
        <v>83</v>
      </c>
      <c r="D15" s="45" t="s">
        <v>84</v>
      </c>
      <c r="E15" s="45" t="s">
        <v>74</v>
      </c>
      <c r="F15" s="45" t="s">
        <v>112</v>
      </c>
      <c r="G15" s="45" t="s">
        <v>122</v>
      </c>
      <c r="H15" s="45" t="s">
        <v>77</v>
      </c>
      <c r="I15" s="45" t="s">
        <v>123</v>
      </c>
      <c r="J15" s="45">
        <v>2026.3</v>
      </c>
      <c r="K15" s="44">
        <v>2026.12</v>
      </c>
      <c r="L15" s="45" t="s">
        <v>112</v>
      </c>
      <c r="M15" s="45" t="s">
        <v>124</v>
      </c>
      <c r="N15" s="45">
        <v>33.6</v>
      </c>
      <c r="O15" s="45">
        <v>33.6</v>
      </c>
      <c r="P15" s="45">
        <v>0</v>
      </c>
      <c r="Q15" s="45">
        <v>1</v>
      </c>
      <c r="R15" s="45">
        <v>105</v>
      </c>
      <c r="S15" s="45">
        <v>374</v>
      </c>
      <c r="T15" s="45">
        <v>0</v>
      </c>
      <c r="U15" s="44">
        <v>7</v>
      </c>
      <c r="V15" s="45">
        <v>12</v>
      </c>
      <c r="W15" s="45" t="s">
        <v>80</v>
      </c>
      <c r="X15" s="45" t="s">
        <v>117</v>
      </c>
      <c r="Y15" s="45"/>
    </row>
    <row r="16" s="5" customFormat="1" ht="69" customHeight="1" spans="1:25">
      <c r="A16" s="44">
        <f>SUBTOTAL(103,$F$6:F16)+0</f>
        <v>11</v>
      </c>
      <c r="B16" s="45" t="s">
        <v>71</v>
      </c>
      <c r="C16" s="45" t="s">
        <v>72</v>
      </c>
      <c r="D16" s="45" t="s">
        <v>118</v>
      </c>
      <c r="E16" s="45" t="s">
        <v>74</v>
      </c>
      <c r="F16" s="45" t="s">
        <v>112</v>
      </c>
      <c r="G16" s="45" t="s">
        <v>125</v>
      </c>
      <c r="H16" s="45" t="s">
        <v>77</v>
      </c>
      <c r="I16" s="45" t="s">
        <v>123</v>
      </c>
      <c r="J16" s="45">
        <v>2026.3</v>
      </c>
      <c r="K16" s="44">
        <v>2026.12</v>
      </c>
      <c r="L16" s="45" t="s">
        <v>112</v>
      </c>
      <c r="M16" s="45" t="s">
        <v>126</v>
      </c>
      <c r="N16" s="45">
        <v>30.24</v>
      </c>
      <c r="O16" s="45">
        <v>30.24</v>
      </c>
      <c r="P16" s="45">
        <v>0</v>
      </c>
      <c r="Q16" s="45">
        <v>1</v>
      </c>
      <c r="R16" s="45">
        <v>105</v>
      </c>
      <c r="S16" s="45">
        <v>374</v>
      </c>
      <c r="T16" s="45">
        <v>0</v>
      </c>
      <c r="U16" s="44">
        <v>7</v>
      </c>
      <c r="V16" s="45">
        <v>12</v>
      </c>
      <c r="W16" s="45" t="s">
        <v>116</v>
      </c>
      <c r="X16" s="45" t="s">
        <v>117</v>
      </c>
      <c r="Y16" s="45"/>
    </row>
    <row r="17" s="5" customFormat="1" ht="84" customHeight="1" spans="1:25">
      <c r="A17" s="44">
        <f>SUBTOTAL(103,$F$6:F17)+0</f>
        <v>12</v>
      </c>
      <c r="B17" s="45" t="s">
        <v>82</v>
      </c>
      <c r="C17" s="45" t="s">
        <v>104</v>
      </c>
      <c r="D17" s="45" t="s">
        <v>105</v>
      </c>
      <c r="E17" s="45" t="s">
        <v>74</v>
      </c>
      <c r="F17" s="45" t="s">
        <v>112</v>
      </c>
      <c r="G17" s="45" t="s">
        <v>127</v>
      </c>
      <c r="H17" s="45" t="s">
        <v>77</v>
      </c>
      <c r="I17" s="45" t="s">
        <v>128</v>
      </c>
      <c r="J17" s="45">
        <v>2026.3</v>
      </c>
      <c r="K17" s="48">
        <v>2026.1</v>
      </c>
      <c r="L17" s="45" t="s">
        <v>112</v>
      </c>
      <c r="M17" s="45" t="s">
        <v>129</v>
      </c>
      <c r="N17" s="45">
        <v>30</v>
      </c>
      <c r="O17" s="45">
        <v>20</v>
      </c>
      <c r="P17" s="45">
        <v>10</v>
      </c>
      <c r="Q17" s="45">
        <v>1</v>
      </c>
      <c r="R17" s="45">
        <v>300</v>
      </c>
      <c r="S17" s="45">
        <v>1280</v>
      </c>
      <c r="T17" s="45">
        <v>0</v>
      </c>
      <c r="U17" s="45">
        <v>19</v>
      </c>
      <c r="V17" s="45">
        <v>47</v>
      </c>
      <c r="W17" s="45" t="s">
        <v>130</v>
      </c>
      <c r="X17" s="45" t="s">
        <v>131</v>
      </c>
      <c r="Y17" s="47"/>
    </row>
    <row r="18" s="5" customFormat="1" ht="84" customHeight="1" spans="1:25">
      <c r="A18" s="44">
        <f>SUBTOTAL(103,$F$6:F18)+0</f>
        <v>13</v>
      </c>
      <c r="B18" s="45" t="s">
        <v>82</v>
      </c>
      <c r="C18" s="45" t="s">
        <v>104</v>
      </c>
      <c r="D18" s="45" t="s">
        <v>105</v>
      </c>
      <c r="E18" s="45" t="s">
        <v>74</v>
      </c>
      <c r="F18" s="45" t="s">
        <v>112</v>
      </c>
      <c r="G18" s="45" t="s">
        <v>132</v>
      </c>
      <c r="H18" s="45" t="s">
        <v>77</v>
      </c>
      <c r="I18" s="45" t="s">
        <v>112</v>
      </c>
      <c r="J18" s="45">
        <v>2026.1</v>
      </c>
      <c r="K18" s="44">
        <v>2026.12</v>
      </c>
      <c r="L18" s="45" t="s">
        <v>112</v>
      </c>
      <c r="M18" s="45" t="s">
        <v>107</v>
      </c>
      <c r="N18" s="45">
        <v>0.7</v>
      </c>
      <c r="O18" s="45">
        <v>0.7</v>
      </c>
      <c r="P18" s="45">
        <v>0</v>
      </c>
      <c r="Q18" s="45">
        <v>1</v>
      </c>
      <c r="R18" s="45">
        <v>3</v>
      </c>
      <c r="S18" s="45">
        <v>7</v>
      </c>
      <c r="T18" s="45">
        <v>0</v>
      </c>
      <c r="U18" s="45">
        <v>3</v>
      </c>
      <c r="V18" s="45">
        <v>7</v>
      </c>
      <c r="W18" s="45" t="s">
        <v>108</v>
      </c>
      <c r="X18" s="45" t="s">
        <v>109</v>
      </c>
      <c r="Y18" s="47"/>
    </row>
    <row r="19" s="3" customFormat="1" ht="69" customHeight="1" spans="1:25">
      <c r="A19" s="44">
        <f>SUBTOTAL(103,$F$6:F19)+0</f>
        <v>14</v>
      </c>
      <c r="B19" s="45" t="s">
        <v>71</v>
      </c>
      <c r="C19" s="45" t="s">
        <v>72</v>
      </c>
      <c r="D19" s="45" t="s">
        <v>73</v>
      </c>
      <c r="E19" s="44" t="s">
        <v>74</v>
      </c>
      <c r="F19" s="45" t="s">
        <v>133</v>
      </c>
      <c r="G19" s="45" t="s">
        <v>134</v>
      </c>
      <c r="H19" s="44" t="s">
        <v>77</v>
      </c>
      <c r="I19" s="45" t="s">
        <v>135</v>
      </c>
      <c r="J19" s="44">
        <v>2026.3</v>
      </c>
      <c r="K19" s="44">
        <v>2026.12</v>
      </c>
      <c r="L19" s="45" t="s">
        <v>133</v>
      </c>
      <c r="M19" s="45" t="s">
        <v>136</v>
      </c>
      <c r="N19" s="45">
        <v>20</v>
      </c>
      <c r="O19" s="45">
        <v>20</v>
      </c>
      <c r="P19" s="44">
        <v>0</v>
      </c>
      <c r="Q19" s="45">
        <v>1</v>
      </c>
      <c r="R19" s="45">
        <v>42</v>
      </c>
      <c r="S19" s="45">
        <v>152</v>
      </c>
      <c r="T19" s="45">
        <v>0</v>
      </c>
      <c r="U19" s="45">
        <v>7</v>
      </c>
      <c r="V19" s="45">
        <v>14</v>
      </c>
      <c r="W19" s="45" t="s">
        <v>80</v>
      </c>
      <c r="X19" s="45" t="s">
        <v>137</v>
      </c>
      <c r="Y19" s="45"/>
    </row>
    <row r="20" s="3" customFormat="1" ht="69" customHeight="1" spans="1:25">
      <c r="A20" s="44">
        <f>SUBTOTAL(103,$F$6:F20)+0</f>
        <v>15</v>
      </c>
      <c r="B20" s="45" t="s">
        <v>71</v>
      </c>
      <c r="C20" s="45" t="s">
        <v>72</v>
      </c>
      <c r="D20" s="45" t="s">
        <v>73</v>
      </c>
      <c r="E20" s="44" t="s">
        <v>74</v>
      </c>
      <c r="F20" s="45" t="s">
        <v>133</v>
      </c>
      <c r="G20" s="45" t="s">
        <v>138</v>
      </c>
      <c r="H20" s="44" t="s">
        <v>77</v>
      </c>
      <c r="I20" s="45" t="s">
        <v>139</v>
      </c>
      <c r="J20" s="44">
        <v>2026.3</v>
      </c>
      <c r="K20" s="44">
        <v>2026.12</v>
      </c>
      <c r="L20" s="45" t="s">
        <v>133</v>
      </c>
      <c r="M20" s="45" t="s">
        <v>140</v>
      </c>
      <c r="N20" s="45">
        <v>11</v>
      </c>
      <c r="O20" s="45">
        <v>11</v>
      </c>
      <c r="P20" s="44">
        <v>0</v>
      </c>
      <c r="Q20" s="45">
        <v>1</v>
      </c>
      <c r="R20" s="45">
        <v>42</v>
      </c>
      <c r="S20" s="45">
        <v>152</v>
      </c>
      <c r="T20" s="45">
        <v>0</v>
      </c>
      <c r="U20" s="45">
        <v>4</v>
      </c>
      <c r="V20" s="45">
        <v>16</v>
      </c>
      <c r="W20" s="45" t="s">
        <v>80</v>
      </c>
      <c r="X20" s="45" t="s">
        <v>137</v>
      </c>
      <c r="Y20" s="46"/>
    </row>
    <row r="21" s="3" customFormat="1" ht="69" customHeight="1" spans="1:25">
      <c r="A21" s="44">
        <f>SUBTOTAL(103,$F$6:F21)+0</f>
        <v>16</v>
      </c>
      <c r="B21" s="45" t="s">
        <v>82</v>
      </c>
      <c r="C21" s="45" t="s">
        <v>83</v>
      </c>
      <c r="D21" s="45" t="s">
        <v>84</v>
      </c>
      <c r="E21" s="44" t="s">
        <v>74</v>
      </c>
      <c r="F21" s="45" t="s">
        <v>133</v>
      </c>
      <c r="G21" s="45" t="s">
        <v>141</v>
      </c>
      <c r="H21" s="44" t="s">
        <v>77</v>
      </c>
      <c r="I21" s="45" t="s">
        <v>142</v>
      </c>
      <c r="J21" s="44">
        <v>2026.3</v>
      </c>
      <c r="K21" s="44">
        <v>2026.12</v>
      </c>
      <c r="L21" s="45" t="s">
        <v>133</v>
      </c>
      <c r="M21" s="45" t="s">
        <v>143</v>
      </c>
      <c r="N21" s="44">
        <v>15</v>
      </c>
      <c r="O21" s="44">
        <v>15</v>
      </c>
      <c r="P21" s="44">
        <v>0</v>
      </c>
      <c r="Q21" s="45">
        <v>1</v>
      </c>
      <c r="R21" s="45">
        <v>42</v>
      </c>
      <c r="S21" s="45">
        <v>152</v>
      </c>
      <c r="T21" s="45">
        <v>0</v>
      </c>
      <c r="U21" s="45">
        <v>6</v>
      </c>
      <c r="V21" s="45">
        <v>15</v>
      </c>
      <c r="W21" s="45" t="s">
        <v>80</v>
      </c>
      <c r="X21" s="45" t="s">
        <v>137</v>
      </c>
      <c r="Y21" s="46"/>
    </row>
    <row r="22" s="3" customFormat="1" ht="69" customHeight="1" spans="1:25">
      <c r="A22" s="44">
        <f>SUBTOTAL(103,$F$6:F22)+0</f>
        <v>17</v>
      </c>
      <c r="B22" s="45" t="s">
        <v>82</v>
      </c>
      <c r="C22" s="45" t="s">
        <v>83</v>
      </c>
      <c r="D22" s="45" t="s">
        <v>84</v>
      </c>
      <c r="E22" s="44" t="s">
        <v>74</v>
      </c>
      <c r="F22" s="45" t="s">
        <v>133</v>
      </c>
      <c r="G22" s="45" t="s">
        <v>144</v>
      </c>
      <c r="H22" s="44" t="s">
        <v>77</v>
      </c>
      <c r="I22" s="45" t="s">
        <v>142</v>
      </c>
      <c r="J22" s="44">
        <v>2026.3</v>
      </c>
      <c r="K22" s="44">
        <v>2026.12</v>
      </c>
      <c r="L22" s="45" t="s">
        <v>133</v>
      </c>
      <c r="M22" s="45" t="s">
        <v>145</v>
      </c>
      <c r="N22" s="44">
        <v>16</v>
      </c>
      <c r="O22" s="44">
        <v>16</v>
      </c>
      <c r="P22" s="44">
        <v>0</v>
      </c>
      <c r="Q22" s="45">
        <v>1</v>
      </c>
      <c r="R22" s="45">
        <v>42</v>
      </c>
      <c r="S22" s="45">
        <v>152</v>
      </c>
      <c r="T22" s="45">
        <v>0</v>
      </c>
      <c r="U22" s="45">
        <v>7</v>
      </c>
      <c r="V22" s="45">
        <v>14</v>
      </c>
      <c r="W22" s="45" t="s">
        <v>80</v>
      </c>
      <c r="X22" s="45" t="s">
        <v>137</v>
      </c>
      <c r="Y22" s="46"/>
    </row>
    <row r="23" s="3" customFormat="1" ht="69" customHeight="1" spans="1:25">
      <c r="A23" s="44">
        <f>SUBTOTAL(103,$F$6:F23)+0</f>
        <v>18</v>
      </c>
      <c r="B23" s="45" t="s">
        <v>82</v>
      </c>
      <c r="C23" s="45" t="s">
        <v>104</v>
      </c>
      <c r="D23" s="45" t="s">
        <v>105</v>
      </c>
      <c r="E23" s="45" t="s">
        <v>74</v>
      </c>
      <c r="F23" s="45" t="s">
        <v>133</v>
      </c>
      <c r="G23" s="45" t="s">
        <v>146</v>
      </c>
      <c r="H23" s="45" t="s">
        <v>77</v>
      </c>
      <c r="I23" s="45" t="s">
        <v>133</v>
      </c>
      <c r="J23" s="45">
        <v>2026.1</v>
      </c>
      <c r="K23" s="44">
        <v>2026.12</v>
      </c>
      <c r="L23" s="45" t="s">
        <v>133</v>
      </c>
      <c r="M23" s="45" t="s">
        <v>107</v>
      </c>
      <c r="N23" s="45">
        <v>4</v>
      </c>
      <c r="O23" s="45">
        <v>4</v>
      </c>
      <c r="P23" s="45">
        <v>0</v>
      </c>
      <c r="Q23" s="45">
        <v>1</v>
      </c>
      <c r="R23" s="45">
        <v>19</v>
      </c>
      <c r="S23" s="45">
        <v>72</v>
      </c>
      <c r="T23" s="45">
        <v>0</v>
      </c>
      <c r="U23" s="45">
        <v>19</v>
      </c>
      <c r="V23" s="45">
        <v>72</v>
      </c>
      <c r="W23" s="45" t="s">
        <v>108</v>
      </c>
      <c r="X23" s="45" t="s">
        <v>109</v>
      </c>
      <c r="Y23" s="47"/>
    </row>
    <row r="24" s="3" customFormat="1" ht="69" customHeight="1" spans="1:25">
      <c r="A24" s="44">
        <f>SUBTOTAL(103,$F$6:F24)+0</f>
        <v>19</v>
      </c>
      <c r="B24" s="45" t="s">
        <v>82</v>
      </c>
      <c r="C24" s="45" t="s">
        <v>83</v>
      </c>
      <c r="D24" s="45" t="s">
        <v>84</v>
      </c>
      <c r="E24" s="45" t="s">
        <v>74</v>
      </c>
      <c r="F24" s="45" t="s">
        <v>147</v>
      </c>
      <c r="G24" s="45" t="s">
        <v>148</v>
      </c>
      <c r="H24" s="45" t="s">
        <v>77</v>
      </c>
      <c r="I24" s="45" t="s">
        <v>149</v>
      </c>
      <c r="J24" s="45">
        <v>2026.2</v>
      </c>
      <c r="K24" s="44">
        <v>2026.12</v>
      </c>
      <c r="L24" s="45" t="s">
        <v>147</v>
      </c>
      <c r="M24" s="45" t="s">
        <v>150</v>
      </c>
      <c r="N24" s="45">
        <v>30</v>
      </c>
      <c r="O24" s="45">
        <v>20</v>
      </c>
      <c r="P24" s="45">
        <v>10</v>
      </c>
      <c r="Q24" s="45">
        <v>1</v>
      </c>
      <c r="R24" s="45">
        <v>62</v>
      </c>
      <c r="S24" s="45">
        <v>185</v>
      </c>
      <c r="T24" s="45">
        <v>0</v>
      </c>
      <c r="U24" s="45">
        <v>3</v>
      </c>
      <c r="V24" s="45">
        <v>6</v>
      </c>
      <c r="W24" s="45" t="s">
        <v>80</v>
      </c>
      <c r="X24" s="45" t="s">
        <v>151</v>
      </c>
      <c r="Y24" s="46"/>
    </row>
    <row r="25" s="3" customFormat="1" ht="69" customHeight="1" spans="1:25">
      <c r="A25" s="44">
        <f>SUBTOTAL(103,$F$6:F25)+0</f>
        <v>20</v>
      </c>
      <c r="B25" s="45" t="s">
        <v>82</v>
      </c>
      <c r="C25" s="45" t="s">
        <v>83</v>
      </c>
      <c r="D25" s="45" t="s">
        <v>84</v>
      </c>
      <c r="E25" s="45" t="s">
        <v>74</v>
      </c>
      <c r="F25" s="45" t="s">
        <v>147</v>
      </c>
      <c r="G25" s="45" t="s">
        <v>152</v>
      </c>
      <c r="H25" s="45" t="s">
        <v>77</v>
      </c>
      <c r="I25" s="45" t="s">
        <v>149</v>
      </c>
      <c r="J25" s="45">
        <v>2026.2</v>
      </c>
      <c r="K25" s="44">
        <v>2026.12</v>
      </c>
      <c r="L25" s="45" t="s">
        <v>147</v>
      </c>
      <c r="M25" s="45" t="s">
        <v>153</v>
      </c>
      <c r="N25" s="45">
        <v>21</v>
      </c>
      <c r="O25" s="45">
        <v>21</v>
      </c>
      <c r="P25" s="45">
        <v>0</v>
      </c>
      <c r="Q25" s="45">
        <v>1</v>
      </c>
      <c r="R25" s="45">
        <v>68</v>
      </c>
      <c r="S25" s="45">
        <v>189</v>
      </c>
      <c r="T25" s="45">
        <v>0</v>
      </c>
      <c r="U25" s="45">
        <v>2</v>
      </c>
      <c r="V25" s="45">
        <v>2</v>
      </c>
      <c r="W25" s="45" t="s">
        <v>80</v>
      </c>
      <c r="X25" s="45" t="s">
        <v>151</v>
      </c>
      <c r="Y25" s="46"/>
    </row>
    <row r="26" s="3" customFormat="1" ht="69" customHeight="1" spans="1:25">
      <c r="A26" s="44">
        <f>SUBTOTAL(103,$F$6:F26)+0</f>
        <v>21</v>
      </c>
      <c r="B26" s="45" t="s">
        <v>71</v>
      </c>
      <c r="C26" s="45" t="s">
        <v>72</v>
      </c>
      <c r="D26" s="45" t="s">
        <v>118</v>
      </c>
      <c r="E26" s="45" t="s">
        <v>74</v>
      </c>
      <c r="F26" s="45" t="s">
        <v>147</v>
      </c>
      <c r="G26" s="45" t="s">
        <v>154</v>
      </c>
      <c r="H26" s="45" t="s">
        <v>77</v>
      </c>
      <c r="I26" s="45" t="s">
        <v>155</v>
      </c>
      <c r="J26" s="45">
        <v>2026.3</v>
      </c>
      <c r="K26" s="44">
        <v>2026.12</v>
      </c>
      <c r="L26" s="45" t="s">
        <v>147</v>
      </c>
      <c r="M26" s="45" t="s">
        <v>156</v>
      </c>
      <c r="N26" s="45">
        <v>25</v>
      </c>
      <c r="O26" s="45">
        <v>25</v>
      </c>
      <c r="P26" s="45">
        <v>0</v>
      </c>
      <c r="Q26" s="45">
        <v>1</v>
      </c>
      <c r="R26" s="45">
        <v>68</v>
      </c>
      <c r="S26" s="45">
        <v>189</v>
      </c>
      <c r="T26" s="45">
        <v>0</v>
      </c>
      <c r="U26" s="45">
        <v>3</v>
      </c>
      <c r="V26" s="45">
        <v>3</v>
      </c>
      <c r="W26" s="45" t="s">
        <v>80</v>
      </c>
      <c r="X26" s="45" t="s">
        <v>151</v>
      </c>
      <c r="Y26" s="46"/>
    </row>
    <row r="27" s="3" customFormat="1" ht="69" customHeight="1" spans="1:25">
      <c r="A27" s="44">
        <f>SUBTOTAL(103,$F$6:F27)+0</f>
        <v>22</v>
      </c>
      <c r="B27" s="45" t="s">
        <v>71</v>
      </c>
      <c r="C27" s="45" t="s">
        <v>72</v>
      </c>
      <c r="D27" s="45" t="s">
        <v>118</v>
      </c>
      <c r="E27" s="45" t="s">
        <v>74</v>
      </c>
      <c r="F27" s="45" t="s">
        <v>147</v>
      </c>
      <c r="G27" s="45" t="s">
        <v>157</v>
      </c>
      <c r="H27" s="45" t="s">
        <v>77</v>
      </c>
      <c r="I27" s="45" t="s">
        <v>158</v>
      </c>
      <c r="J27" s="45">
        <v>2026.3</v>
      </c>
      <c r="K27" s="44">
        <v>2026.12</v>
      </c>
      <c r="L27" s="45" t="s">
        <v>147</v>
      </c>
      <c r="M27" s="45" t="s">
        <v>159</v>
      </c>
      <c r="N27" s="45">
        <v>30</v>
      </c>
      <c r="O27" s="45">
        <v>30</v>
      </c>
      <c r="P27" s="45">
        <v>0</v>
      </c>
      <c r="Q27" s="45">
        <v>1</v>
      </c>
      <c r="R27" s="45">
        <v>68</v>
      </c>
      <c r="S27" s="45">
        <v>189</v>
      </c>
      <c r="T27" s="45">
        <v>0</v>
      </c>
      <c r="U27" s="45">
        <v>3</v>
      </c>
      <c r="V27" s="45">
        <v>5</v>
      </c>
      <c r="W27" s="45" t="s">
        <v>80</v>
      </c>
      <c r="X27" s="45" t="s">
        <v>151</v>
      </c>
      <c r="Y27" s="46"/>
    </row>
    <row r="28" s="3" customFormat="1" ht="69" customHeight="1" spans="1:25">
      <c r="A28" s="44">
        <f>SUBTOTAL(103,$F$6:F28)+0</f>
        <v>23</v>
      </c>
      <c r="B28" s="45" t="s">
        <v>82</v>
      </c>
      <c r="C28" s="45" t="s">
        <v>104</v>
      </c>
      <c r="D28" s="45" t="s">
        <v>105</v>
      </c>
      <c r="E28" s="45" t="s">
        <v>74</v>
      </c>
      <c r="F28" s="45" t="s">
        <v>147</v>
      </c>
      <c r="G28" s="45" t="s">
        <v>160</v>
      </c>
      <c r="H28" s="45" t="s">
        <v>77</v>
      </c>
      <c r="I28" s="45" t="s">
        <v>147</v>
      </c>
      <c r="J28" s="45">
        <v>2026.1</v>
      </c>
      <c r="K28" s="44">
        <v>2026.12</v>
      </c>
      <c r="L28" s="45" t="s">
        <v>147</v>
      </c>
      <c r="M28" s="45" t="s">
        <v>107</v>
      </c>
      <c r="N28" s="45">
        <v>0.7</v>
      </c>
      <c r="O28" s="45">
        <v>0.7</v>
      </c>
      <c r="P28" s="45">
        <v>0</v>
      </c>
      <c r="Q28" s="45">
        <v>1</v>
      </c>
      <c r="R28" s="45">
        <v>3</v>
      </c>
      <c r="S28" s="45">
        <v>7</v>
      </c>
      <c r="T28" s="45">
        <v>0</v>
      </c>
      <c r="U28" s="45">
        <v>3</v>
      </c>
      <c r="V28" s="45">
        <v>7</v>
      </c>
      <c r="W28" s="45" t="s">
        <v>108</v>
      </c>
      <c r="X28" s="45" t="s">
        <v>109</v>
      </c>
      <c r="Y28" s="47"/>
    </row>
    <row r="29" s="3" customFormat="1" ht="69" customHeight="1" spans="1:25">
      <c r="A29" s="44">
        <f>SUBTOTAL(103,$F$6:F29)+0</f>
        <v>24</v>
      </c>
      <c r="B29" s="45" t="s">
        <v>71</v>
      </c>
      <c r="C29" s="45" t="s">
        <v>72</v>
      </c>
      <c r="D29" s="45" t="s">
        <v>73</v>
      </c>
      <c r="E29" s="44" t="s">
        <v>74</v>
      </c>
      <c r="F29" s="44" t="s">
        <v>161</v>
      </c>
      <c r="G29" s="45" t="s">
        <v>162</v>
      </c>
      <c r="H29" s="44" t="s">
        <v>77</v>
      </c>
      <c r="I29" s="45" t="s">
        <v>163</v>
      </c>
      <c r="J29" s="44">
        <v>2026.3</v>
      </c>
      <c r="K29" s="44">
        <v>2026.12</v>
      </c>
      <c r="L29" s="44" t="s">
        <v>161</v>
      </c>
      <c r="M29" s="44" t="s">
        <v>164</v>
      </c>
      <c r="N29" s="44">
        <v>35</v>
      </c>
      <c r="O29" s="44">
        <v>35</v>
      </c>
      <c r="P29" s="44">
        <v>0</v>
      </c>
      <c r="Q29" s="44">
        <v>1</v>
      </c>
      <c r="R29" s="44">
        <v>35</v>
      </c>
      <c r="S29" s="44">
        <v>112</v>
      </c>
      <c r="T29" s="44">
        <v>0</v>
      </c>
      <c r="U29" s="44">
        <v>2</v>
      </c>
      <c r="V29" s="44">
        <v>2</v>
      </c>
      <c r="W29" s="45" t="s">
        <v>80</v>
      </c>
      <c r="X29" s="45" t="s">
        <v>137</v>
      </c>
      <c r="Y29" s="45"/>
    </row>
    <row r="30" s="3" customFormat="1" ht="69" customHeight="1" spans="1:25">
      <c r="A30" s="44">
        <f>SUBTOTAL(103,$F$6:F30)+0</f>
        <v>25</v>
      </c>
      <c r="B30" s="45" t="s">
        <v>82</v>
      </c>
      <c r="C30" s="45" t="s">
        <v>83</v>
      </c>
      <c r="D30" s="45" t="s">
        <v>84</v>
      </c>
      <c r="E30" s="45" t="s">
        <v>74</v>
      </c>
      <c r="F30" s="44" t="s">
        <v>161</v>
      </c>
      <c r="G30" s="45" t="s">
        <v>165</v>
      </c>
      <c r="H30" s="45" t="s">
        <v>77</v>
      </c>
      <c r="I30" s="45" t="s">
        <v>163</v>
      </c>
      <c r="J30" s="45">
        <v>2026.3</v>
      </c>
      <c r="K30" s="44">
        <v>2026.12</v>
      </c>
      <c r="L30" s="44" t="s">
        <v>161</v>
      </c>
      <c r="M30" s="45" t="s">
        <v>166</v>
      </c>
      <c r="N30" s="45">
        <v>25</v>
      </c>
      <c r="O30" s="45">
        <v>25</v>
      </c>
      <c r="P30" s="45">
        <v>0</v>
      </c>
      <c r="Q30" s="45">
        <v>1</v>
      </c>
      <c r="R30" s="45">
        <v>12</v>
      </c>
      <c r="S30" s="45">
        <v>35</v>
      </c>
      <c r="T30" s="44">
        <v>0</v>
      </c>
      <c r="U30" s="45">
        <v>1</v>
      </c>
      <c r="V30" s="45">
        <v>3</v>
      </c>
      <c r="W30" s="45" t="s">
        <v>80</v>
      </c>
      <c r="X30" s="45" t="s">
        <v>137</v>
      </c>
      <c r="Y30" s="45"/>
    </row>
    <row r="31" s="3" customFormat="1" ht="69" customHeight="1" spans="1:25">
      <c r="A31" s="44">
        <f>SUBTOTAL(103,$F$6:F31)+0</f>
        <v>26</v>
      </c>
      <c r="B31" s="45" t="s">
        <v>71</v>
      </c>
      <c r="C31" s="45" t="s">
        <v>72</v>
      </c>
      <c r="D31" s="45" t="s">
        <v>73</v>
      </c>
      <c r="E31" s="44" t="s">
        <v>74</v>
      </c>
      <c r="F31" s="44" t="s">
        <v>161</v>
      </c>
      <c r="G31" s="45" t="s">
        <v>167</v>
      </c>
      <c r="H31" s="44" t="s">
        <v>77</v>
      </c>
      <c r="I31" s="45" t="s">
        <v>168</v>
      </c>
      <c r="J31" s="44">
        <v>2026.3</v>
      </c>
      <c r="K31" s="44">
        <v>2026.12</v>
      </c>
      <c r="L31" s="44" t="s">
        <v>161</v>
      </c>
      <c r="M31" s="45" t="s">
        <v>169</v>
      </c>
      <c r="N31" s="45">
        <v>30</v>
      </c>
      <c r="O31" s="45">
        <v>30</v>
      </c>
      <c r="P31" s="45">
        <v>0</v>
      </c>
      <c r="Q31" s="45">
        <v>1</v>
      </c>
      <c r="R31" s="45">
        <v>28</v>
      </c>
      <c r="S31" s="45">
        <v>76</v>
      </c>
      <c r="T31" s="44">
        <v>0</v>
      </c>
      <c r="U31" s="45">
        <v>2</v>
      </c>
      <c r="V31" s="45">
        <v>7</v>
      </c>
      <c r="W31" s="45" t="s">
        <v>80</v>
      </c>
      <c r="X31" s="45" t="s">
        <v>137</v>
      </c>
      <c r="Y31" s="45"/>
    </row>
    <row r="32" s="3" customFormat="1" ht="69" customHeight="1" spans="1:25">
      <c r="A32" s="44">
        <f>SUBTOTAL(103,$F$6:F32)+0</f>
        <v>27</v>
      </c>
      <c r="B32" s="45" t="s">
        <v>82</v>
      </c>
      <c r="C32" s="45" t="s">
        <v>83</v>
      </c>
      <c r="D32" s="45" t="s">
        <v>84</v>
      </c>
      <c r="E32" s="45" t="s">
        <v>74</v>
      </c>
      <c r="F32" s="44" t="s">
        <v>161</v>
      </c>
      <c r="G32" s="45" t="s">
        <v>170</v>
      </c>
      <c r="H32" s="45" t="s">
        <v>77</v>
      </c>
      <c r="I32" s="45" t="s">
        <v>171</v>
      </c>
      <c r="J32" s="45">
        <v>2026.3</v>
      </c>
      <c r="K32" s="44">
        <v>2026.12</v>
      </c>
      <c r="L32" s="44" t="s">
        <v>161</v>
      </c>
      <c r="M32" s="45" t="s">
        <v>172</v>
      </c>
      <c r="N32" s="45">
        <v>12</v>
      </c>
      <c r="O32" s="45">
        <v>12</v>
      </c>
      <c r="P32" s="45">
        <v>0</v>
      </c>
      <c r="Q32" s="45">
        <v>1</v>
      </c>
      <c r="R32" s="45">
        <v>11</v>
      </c>
      <c r="S32" s="45">
        <v>32</v>
      </c>
      <c r="T32" s="45">
        <v>0</v>
      </c>
      <c r="U32" s="45">
        <v>1</v>
      </c>
      <c r="V32" s="45">
        <v>3</v>
      </c>
      <c r="W32" s="45" t="s">
        <v>80</v>
      </c>
      <c r="X32" s="45" t="s">
        <v>137</v>
      </c>
      <c r="Y32" s="45"/>
    </row>
    <row r="33" s="3" customFormat="1" ht="69" customHeight="1" spans="1:25">
      <c r="A33" s="44">
        <f>SUBTOTAL(103,$F$6:F33)+0</f>
        <v>28</v>
      </c>
      <c r="B33" s="45" t="s">
        <v>71</v>
      </c>
      <c r="C33" s="45" t="s">
        <v>72</v>
      </c>
      <c r="D33" s="45" t="s">
        <v>73</v>
      </c>
      <c r="E33" s="44" t="s">
        <v>74</v>
      </c>
      <c r="F33" s="44" t="s">
        <v>161</v>
      </c>
      <c r="G33" s="45" t="s">
        <v>173</v>
      </c>
      <c r="H33" s="45" t="s">
        <v>77</v>
      </c>
      <c r="I33" s="45" t="s">
        <v>174</v>
      </c>
      <c r="J33" s="45">
        <v>2026.3</v>
      </c>
      <c r="K33" s="44">
        <v>2026.12</v>
      </c>
      <c r="L33" s="44" t="s">
        <v>161</v>
      </c>
      <c r="M33" s="45" t="s">
        <v>175</v>
      </c>
      <c r="N33" s="45">
        <v>30</v>
      </c>
      <c r="O33" s="45">
        <v>30</v>
      </c>
      <c r="P33" s="45">
        <v>0</v>
      </c>
      <c r="Q33" s="45">
        <v>1</v>
      </c>
      <c r="R33" s="45">
        <v>14</v>
      </c>
      <c r="S33" s="45">
        <v>42</v>
      </c>
      <c r="T33" s="45">
        <v>0</v>
      </c>
      <c r="U33" s="45">
        <v>2</v>
      </c>
      <c r="V33" s="45">
        <v>6</v>
      </c>
      <c r="W33" s="45" t="s">
        <v>80</v>
      </c>
      <c r="X33" s="45" t="s">
        <v>137</v>
      </c>
      <c r="Y33" s="44"/>
    </row>
    <row r="34" s="3" customFormat="1" ht="69" customHeight="1" spans="1:25">
      <c r="A34" s="44">
        <f>SUBTOTAL(103,$F$6:F34)+0</f>
        <v>29</v>
      </c>
      <c r="B34" s="45" t="s">
        <v>71</v>
      </c>
      <c r="C34" s="45" t="s">
        <v>72</v>
      </c>
      <c r="D34" s="45" t="s">
        <v>118</v>
      </c>
      <c r="E34" s="45" t="s">
        <v>74</v>
      </c>
      <c r="F34" s="45" t="s">
        <v>161</v>
      </c>
      <c r="G34" s="45" t="s">
        <v>176</v>
      </c>
      <c r="H34" s="45" t="s">
        <v>77</v>
      </c>
      <c r="I34" s="45" t="s">
        <v>171</v>
      </c>
      <c r="J34" s="45">
        <v>2026.03</v>
      </c>
      <c r="K34" s="45">
        <v>2026.12</v>
      </c>
      <c r="L34" s="45" t="s">
        <v>161</v>
      </c>
      <c r="M34" s="45" t="s">
        <v>177</v>
      </c>
      <c r="N34" s="45">
        <v>10</v>
      </c>
      <c r="O34" s="45">
        <v>10</v>
      </c>
      <c r="P34" s="45">
        <v>0</v>
      </c>
      <c r="Q34" s="45">
        <v>1</v>
      </c>
      <c r="R34" s="45">
        <v>42</v>
      </c>
      <c r="S34" s="45">
        <v>140</v>
      </c>
      <c r="T34" s="45">
        <v>0</v>
      </c>
      <c r="U34" s="45">
        <v>3</v>
      </c>
      <c r="V34" s="45">
        <v>12</v>
      </c>
      <c r="W34" s="45" t="s">
        <v>178</v>
      </c>
      <c r="X34" s="45" t="s">
        <v>137</v>
      </c>
      <c r="Y34" s="44"/>
    </row>
    <row r="35" s="3" customFormat="1" ht="69" customHeight="1" spans="1:25">
      <c r="A35" s="44">
        <f>SUBTOTAL(103,$F$6:F35)+0</f>
        <v>30</v>
      </c>
      <c r="B35" s="45" t="s">
        <v>82</v>
      </c>
      <c r="C35" s="45" t="s">
        <v>83</v>
      </c>
      <c r="D35" s="45" t="s">
        <v>84</v>
      </c>
      <c r="E35" s="45" t="s">
        <v>74</v>
      </c>
      <c r="F35" s="45" t="s">
        <v>161</v>
      </c>
      <c r="G35" s="45" t="s">
        <v>179</v>
      </c>
      <c r="H35" s="45" t="s">
        <v>77</v>
      </c>
      <c r="I35" s="45" t="s">
        <v>163</v>
      </c>
      <c r="J35" s="45">
        <v>2026.01</v>
      </c>
      <c r="K35" s="45">
        <v>2026.12</v>
      </c>
      <c r="L35" s="45" t="s">
        <v>161</v>
      </c>
      <c r="M35" s="45" t="s">
        <v>180</v>
      </c>
      <c r="N35" s="44">
        <v>10</v>
      </c>
      <c r="O35" s="44">
        <v>10</v>
      </c>
      <c r="P35" s="44">
        <v>0</v>
      </c>
      <c r="Q35" s="44">
        <v>1</v>
      </c>
      <c r="R35" s="44">
        <v>56</v>
      </c>
      <c r="S35" s="44">
        <v>147</v>
      </c>
      <c r="T35" s="44">
        <v>0</v>
      </c>
      <c r="U35" s="44">
        <v>3</v>
      </c>
      <c r="V35" s="44">
        <v>7</v>
      </c>
      <c r="W35" s="45" t="s">
        <v>178</v>
      </c>
      <c r="X35" s="45" t="s">
        <v>137</v>
      </c>
      <c r="Y35" s="44"/>
    </row>
    <row r="36" s="3" customFormat="1" ht="69" customHeight="1" spans="1:25">
      <c r="A36" s="44">
        <f>SUBTOTAL(103,$F$6:F36)+0</f>
        <v>31</v>
      </c>
      <c r="B36" s="45" t="s">
        <v>82</v>
      </c>
      <c r="C36" s="45" t="s">
        <v>104</v>
      </c>
      <c r="D36" s="45" t="s">
        <v>105</v>
      </c>
      <c r="E36" s="45" t="s">
        <v>74</v>
      </c>
      <c r="F36" s="45" t="s">
        <v>161</v>
      </c>
      <c r="G36" s="45" t="s">
        <v>181</v>
      </c>
      <c r="H36" s="45" t="s">
        <v>77</v>
      </c>
      <c r="I36" s="45" t="s">
        <v>161</v>
      </c>
      <c r="J36" s="45">
        <v>2026.1</v>
      </c>
      <c r="K36" s="44">
        <v>2026.12</v>
      </c>
      <c r="L36" s="45" t="s">
        <v>161</v>
      </c>
      <c r="M36" s="45" t="s">
        <v>107</v>
      </c>
      <c r="N36" s="45">
        <v>4</v>
      </c>
      <c r="O36" s="45">
        <v>4</v>
      </c>
      <c r="P36" s="45">
        <v>0</v>
      </c>
      <c r="Q36" s="45">
        <v>1</v>
      </c>
      <c r="R36" s="45">
        <v>13</v>
      </c>
      <c r="S36" s="45">
        <v>50</v>
      </c>
      <c r="T36" s="45">
        <v>0</v>
      </c>
      <c r="U36" s="45">
        <v>13</v>
      </c>
      <c r="V36" s="45">
        <v>50</v>
      </c>
      <c r="W36" s="45" t="s">
        <v>108</v>
      </c>
      <c r="X36" s="45" t="s">
        <v>109</v>
      </c>
      <c r="Y36" s="47"/>
    </row>
    <row r="37" s="3" customFormat="1" ht="69" customHeight="1" spans="1:25">
      <c r="A37" s="44">
        <f>SUBTOTAL(103,$F$6:F37)+0</f>
        <v>32</v>
      </c>
      <c r="B37" s="45" t="s">
        <v>82</v>
      </c>
      <c r="C37" s="45" t="s">
        <v>83</v>
      </c>
      <c r="D37" s="49" t="s">
        <v>84</v>
      </c>
      <c r="E37" s="45" t="s">
        <v>74</v>
      </c>
      <c r="F37" s="45" t="s">
        <v>182</v>
      </c>
      <c r="G37" s="45" t="s">
        <v>183</v>
      </c>
      <c r="H37" s="45" t="s">
        <v>184</v>
      </c>
      <c r="I37" s="45" t="s">
        <v>185</v>
      </c>
      <c r="J37" s="45">
        <v>2026.1</v>
      </c>
      <c r="K37" s="45">
        <v>2026.12</v>
      </c>
      <c r="L37" s="45" t="s">
        <v>182</v>
      </c>
      <c r="M37" s="45" t="s">
        <v>186</v>
      </c>
      <c r="N37" s="45">
        <v>10</v>
      </c>
      <c r="O37" s="45">
        <v>10</v>
      </c>
      <c r="P37" s="45">
        <v>0</v>
      </c>
      <c r="Q37" s="45">
        <v>1</v>
      </c>
      <c r="R37" s="45">
        <v>50</v>
      </c>
      <c r="S37" s="45">
        <v>180</v>
      </c>
      <c r="T37" s="45">
        <v>0</v>
      </c>
      <c r="U37" s="45">
        <v>5</v>
      </c>
      <c r="V37" s="45">
        <v>15</v>
      </c>
      <c r="W37" s="45" t="s">
        <v>187</v>
      </c>
      <c r="X37" s="45" t="s">
        <v>188</v>
      </c>
      <c r="Y37" s="46"/>
    </row>
    <row r="38" s="3" customFormat="1" ht="69" customHeight="1" spans="1:25">
      <c r="A38" s="44">
        <f>SUBTOTAL(103,$F$6:F38)+0</f>
        <v>33</v>
      </c>
      <c r="B38" s="45" t="s">
        <v>82</v>
      </c>
      <c r="C38" s="45" t="s">
        <v>83</v>
      </c>
      <c r="D38" s="45" t="s">
        <v>84</v>
      </c>
      <c r="E38" s="45" t="s">
        <v>74</v>
      </c>
      <c r="F38" s="45" t="s">
        <v>182</v>
      </c>
      <c r="G38" s="45" t="s">
        <v>189</v>
      </c>
      <c r="H38" s="45" t="s">
        <v>77</v>
      </c>
      <c r="I38" s="45" t="s">
        <v>190</v>
      </c>
      <c r="J38" s="45">
        <v>2026.3</v>
      </c>
      <c r="K38" s="45">
        <v>2026.12</v>
      </c>
      <c r="L38" s="45" t="s">
        <v>182</v>
      </c>
      <c r="M38" s="45" t="s">
        <v>191</v>
      </c>
      <c r="N38" s="45">
        <v>50</v>
      </c>
      <c r="O38" s="45">
        <v>50</v>
      </c>
      <c r="P38" s="45">
        <v>0</v>
      </c>
      <c r="Q38" s="45">
        <v>1</v>
      </c>
      <c r="R38" s="45">
        <v>21</v>
      </c>
      <c r="S38" s="45">
        <v>67</v>
      </c>
      <c r="T38" s="45">
        <v>0</v>
      </c>
      <c r="U38" s="45">
        <v>1</v>
      </c>
      <c r="V38" s="45">
        <v>3</v>
      </c>
      <c r="W38" s="45" t="s">
        <v>80</v>
      </c>
      <c r="X38" s="45" t="s">
        <v>188</v>
      </c>
      <c r="Y38" s="46"/>
    </row>
    <row r="39" s="3" customFormat="1" ht="69" customHeight="1" spans="1:25">
      <c r="A39" s="44">
        <f>SUBTOTAL(103,$F$6:F39)+0</f>
        <v>34</v>
      </c>
      <c r="B39" s="45" t="s">
        <v>82</v>
      </c>
      <c r="C39" s="45" t="s">
        <v>83</v>
      </c>
      <c r="D39" s="45" t="s">
        <v>84</v>
      </c>
      <c r="E39" s="45" t="s">
        <v>74</v>
      </c>
      <c r="F39" s="45" t="s">
        <v>182</v>
      </c>
      <c r="G39" s="45" t="s">
        <v>192</v>
      </c>
      <c r="H39" s="45" t="s">
        <v>77</v>
      </c>
      <c r="I39" s="45" t="s">
        <v>193</v>
      </c>
      <c r="J39" s="45">
        <v>2026.3</v>
      </c>
      <c r="K39" s="45">
        <v>2026.12</v>
      </c>
      <c r="L39" s="45" t="s">
        <v>182</v>
      </c>
      <c r="M39" s="45" t="s">
        <v>194</v>
      </c>
      <c r="N39" s="45">
        <v>20</v>
      </c>
      <c r="O39" s="45">
        <v>20</v>
      </c>
      <c r="P39" s="45">
        <v>0</v>
      </c>
      <c r="Q39" s="45">
        <v>1</v>
      </c>
      <c r="R39" s="45">
        <v>30</v>
      </c>
      <c r="S39" s="45">
        <v>90</v>
      </c>
      <c r="T39" s="45">
        <v>0</v>
      </c>
      <c r="U39" s="45">
        <v>3</v>
      </c>
      <c r="V39" s="45">
        <v>10</v>
      </c>
      <c r="W39" s="45" t="s">
        <v>80</v>
      </c>
      <c r="X39" s="45" t="s">
        <v>188</v>
      </c>
      <c r="Y39" s="46"/>
    </row>
    <row r="40" s="3" customFormat="1" ht="69" customHeight="1" spans="1:25">
      <c r="A40" s="44">
        <f>SUBTOTAL(103,$F$6:F40)+0</f>
        <v>35</v>
      </c>
      <c r="B40" s="45" t="s">
        <v>82</v>
      </c>
      <c r="C40" s="45" t="s">
        <v>104</v>
      </c>
      <c r="D40" s="45" t="s">
        <v>105</v>
      </c>
      <c r="E40" s="45" t="s">
        <v>74</v>
      </c>
      <c r="F40" s="45" t="s">
        <v>182</v>
      </c>
      <c r="G40" s="45" t="s">
        <v>195</v>
      </c>
      <c r="H40" s="45" t="s">
        <v>77</v>
      </c>
      <c r="I40" s="45" t="s">
        <v>182</v>
      </c>
      <c r="J40" s="45">
        <v>2026.1</v>
      </c>
      <c r="K40" s="44">
        <v>2026.12</v>
      </c>
      <c r="L40" s="45" t="s">
        <v>182</v>
      </c>
      <c r="M40" s="45" t="s">
        <v>107</v>
      </c>
      <c r="N40" s="45">
        <v>4</v>
      </c>
      <c r="O40" s="45">
        <v>4</v>
      </c>
      <c r="P40" s="45">
        <v>0</v>
      </c>
      <c r="Q40" s="45">
        <v>1</v>
      </c>
      <c r="R40" s="45">
        <v>14</v>
      </c>
      <c r="S40" s="45">
        <v>46</v>
      </c>
      <c r="T40" s="45">
        <v>0</v>
      </c>
      <c r="U40" s="45">
        <v>14</v>
      </c>
      <c r="V40" s="45">
        <v>46</v>
      </c>
      <c r="W40" s="45" t="s">
        <v>108</v>
      </c>
      <c r="X40" s="45" t="s">
        <v>109</v>
      </c>
      <c r="Y40" s="47"/>
    </row>
    <row r="41" s="3" customFormat="1" ht="69" customHeight="1" spans="1:25">
      <c r="A41" s="44">
        <f>SUBTOTAL(103,$F$6:F41)+0</f>
        <v>36</v>
      </c>
      <c r="B41" s="45" t="s">
        <v>71</v>
      </c>
      <c r="C41" s="45" t="s">
        <v>72</v>
      </c>
      <c r="D41" s="45" t="s">
        <v>73</v>
      </c>
      <c r="E41" s="45" t="s">
        <v>74</v>
      </c>
      <c r="F41" s="45" t="s">
        <v>196</v>
      </c>
      <c r="G41" s="45" t="s">
        <v>197</v>
      </c>
      <c r="H41" s="45" t="s">
        <v>77</v>
      </c>
      <c r="I41" s="45" t="s">
        <v>198</v>
      </c>
      <c r="J41" s="45">
        <v>2026.7</v>
      </c>
      <c r="K41" s="50" t="s">
        <v>199</v>
      </c>
      <c r="L41" s="45" t="s">
        <v>196</v>
      </c>
      <c r="M41" s="45" t="s">
        <v>200</v>
      </c>
      <c r="N41" s="45">
        <v>41</v>
      </c>
      <c r="O41" s="45">
        <v>35</v>
      </c>
      <c r="P41" s="45">
        <v>6</v>
      </c>
      <c r="Q41" s="45">
        <v>1</v>
      </c>
      <c r="R41" s="45">
        <v>46</v>
      </c>
      <c r="S41" s="45">
        <v>158</v>
      </c>
      <c r="T41" s="45">
        <v>0</v>
      </c>
      <c r="U41" s="45">
        <v>3</v>
      </c>
      <c r="V41" s="45">
        <v>3</v>
      </c>
      <c r="W41" s="45" t="s">
        <v>201</v>
      </c>
      <c r="X41" s="45" t="s">
        <v>151</v>
      </c>
      <c r="Y41" s="46"/>
    </row>
    <row r="42" s="3" customFormat="1" ht="69" customHeight="1" spans="1:25">
      <c r="A42" s="44">
        <f>SUBTOTAL(103,$F$6:F42)+0</f>
        <v>37</v>
      </c>
      <c r="B42" s="45" t="s">
        <v>71</v>
      </c>
      <c r="C42" s="45" t="s">
        <v>72</v>
      </c>
      <c r="D42" s="45" t="s">
        <v>73</v>
      </c>
      <c r="E42" s="45" t="s">
        <v>74</v>
      </c>
      <c r="F42" s="45" t="s">
        <v>196</v>
      </c>
      <c r="G42" s="45" t="s">
        <v>202</v>
      </c>
      <c r="H42" s="45" t="s">
        <v>77</v>
      </c>
      <c r="I42" s="45" t="s">
        <v>198</v>
      </c>
      <c r="J42" s="45">
        <v>2026.7</v>
      </c>
      <c r="K42" s="50" t="s">
        <v>199</v>
      </c>
      <c r="L42" s="45" t="s">
        <v>196</v>
      </c>
      <c r="M42" s="45" t="s">
        <v>203</v>
      </c>
      <c r="N42" s="45">
        <v>29</v>
      </c>
      <c r="O42" s="45">
        <v>25</v>
      </c>
      <c r="P42" s="45">
        <v>4</v>
      </c>
      <c r="Q42" s="45">
        <v>1</v>
      </c>
      <c r="R42" s="45">
        <v>33</v>
      </c>
      <c r="S42" s="45">
        <v>116</v>
      </c>
      <c r="T42" s="45">
        <v>0</v>
      </c>
      <c r="U42" s="45">
        <v>3</v>
      </c>
      <c r="V42" s="45">
        <v>3</v>
      </c>
      <c r="W42" s="45" t="s">
        <v>204</v>
      </c>
      <c r="X42" s="45" t="s">
        <v>151</v>
      </c>
      <c r="Y42" s="46"/>
    </row>
    <row r="43" s="3" customFormat="1" ht="69" customHeight="1" spans="1:25">
      <c r="A43" s="44">
        <f>SUBTOTAL(103,$F$6:F43)+0</f>
        <v>38</v>
      </c>
      <c r="B43" s="45" t="s">
        <v>82</v>
      </c>
      <c r="C43" s="45" t="s">
        <v>83</v>
      </c>
      <c r="D43" s="45" t="s">
        <v>84</v>
      </c>
      <c r="E43" s="45" t="s">
        <v>74</v>
      </c>
      <c r="F43" s="45" t="s">
        <v>196</v>
      </c>
      <c r="G43" s="45" t="s">
        <v>205</v>
      </c>
      <c r="H43" s="45" t="s">
        <v>77</v>
      </c>
      <c r="I43" s="45" t="s">
        <v>198</v>
      </c>
      <c r="J43" s="45">
        <v>2026.7</v>
      </c>
      <c r="K43" s="50" t="s">
        <v>199</v>
      </c>
      <c r="L43" s="45" t="s">
        <v>196</v>
      </c>
      <c r="M43" s="45" t="s">
        <v>206</v>
      </c>
      <c r="N43" s="45">
        <v>13.5</v>
      </c>
      <c r="O43" s="45">
        <v>12.5</v>
      </c>
      <c r="P43" s="45">
        <v>1</v>
      </c>
      <c r="Q43" s="45">
        <v>1</v>
      </c>
      <c r="R43" s="45">
        <v>32</v>
      </c>
      <c r="S43" s="45">
        <v>102</v>
      </c>
      <c r="T43" s="45">
        <v>0</v>
      </c>
      <c r="U43" s="45">
        <v>3</v>
      </c>
      <c r="V43" s="45">
        <v>3</v>
      </c>
      <c r="W43" s="45" t="s">
        <v>207</v>
      </c>
      <c r="X43" s="45" t="s">
        <v>151</v>
      </c>
      <c r="Y43" s="46"/>
    </row>
    <row r="44" s="3" customFormat="1" ht="69" customHeight="1" spans="1:25">
      <c r="A44" s="44">
        <f>SUBTOTAL(103,$F$6:F44)+0</f>
        <v>39</v>
      </c>
      <c r="B44" s="45" t="s">
        <v>82</v>
      </c>
      <c r="C44" s="45" t="s">
        <v>83</v>
      </c>
      <c r="D44" s="45" t="s">
        <v>84</v>
      </c>
      <c r="E44" s="45" t="s">
        <v>74</v>
      </c>
      <c r="F44" s="45" t="s">
        <v>196</v>
      </c>
      <c r="G44" s="45" t="s">
        <v>208</v>
      </c>
      <c r="H44" s="45" t="s">
        <v>77</v>
      </c>
      <c r="I44" s="45" t="s">
        <v>198</v>
      </c>
      <c r="J44" s="45">
        <v>2026.7</v>
      </c>
      <c r="K44" s="50" t="s">
        <v>199</v>
      </c>
      <c r="L44" s="45" t="s">
        <v>196</v>
      </c>
      <c r="M44" s="45" t="s">
        <v>209</v>
      </c>
      <c r="N44" s="45">
        <v>11</v>
      </c>
      <c r="O44" s="45">
        <v>10</v>
      </c>
      <c r="P44" s="45">
        <v>1</v>
      </c>
      <c r="Q44" s="45">
        <v>1</v>
      </c>
      <c r="R44" s="45">
        <v>28</v>
      </c>
      <c r="S44" s="45">
        <v>86</v>
      </c>
      <c r="T44" s="45">
        <v>0</v>
      </c>
      <c r="U44" s="45">
        <v>3</v>
      </c>
      <c r="V44" s="45">
        <v>3</v>
      </c>
      <c r="W44" s="45" t="s">
        <v>207</v>
      </c>
      <c r="X44" s="45" t="s">
        <v>151</v>
      </c>
      <c r="Y44" s="46"/>
    </row>
    <row r="45" s="6" customFormat="1" ht="72" customHeight="1" spans="1:25">
      <c r="A45" s="44">
        <f>SUBTOTAL(103,$F$6:F45)+0</f>
        <v>40</v>
      </c>
      <c r="B45" s="45" t="s">
        <v>210</v>
      </c>
      <c r="C45" s="45" t="s">
        <v>210</v>
      </c>
      <c r="D45" s="45" t="s">
        <v>210</v>
      </c>
      <c r="E45" s="45" t="s">
        <v>74</v>
      </c>
      <c r="F45" s="45" t="s">
        <v>211</v>
      </c>
      <c r="G45" s="45" t="s">
        <v>212</v>
      </c>
      <c r="H45" s="45" t="s">
        <v>77</v>
      </c>
      <c r="I45" s="45" t="s">
        <v>74</v>
      </c>
      <c r="J45" s="45">
        <v>2026.1</v>
      </c>
      <c r="K45" s="44">
        <v>2026.12</v>
      </c>
      <c r="L45" s="45" t="s">
        <v>211</v>
      </c>
      <c r="M45" s="45" t="s">
        <v>213</v>
      </c>
      <c r="N45" s="45">
        <v>7</v>
      </c>
      <c r="O45" s="45">
        <v>7</v>
      </c>
      <c r="P45" s="45">
        <v>0</v>
      </c>
      <c r="Q45" s="45">
        <v>8</v>
      </c>
      <c r="R45" s="45">
        <v>32</v>
      </c>
      <c r="S45" s="45">
        <v>146</v>
      </c>
      <c r="T45" s="45">
        <v>0</v>
      </c>
      <c r="U45" s="45">
        <v>4</v>
      </c>
      <c r="V45" s="45">
        <v>15</v>
      </c>
      <c r="W45" s="45" t="s">
        <v>214</v>
      </c>
      <c r="X45" s="45" t="s">
        <v>214</v>
      </c>
      <c r="Y45" s="51"/>
    </row>
    <row r="46" s="6" customFormat="1" ht="72" customHeight="1" spans="1:25">
      <c r="A46" s="44">
        <f>SUBTOTAL(103,$F$6:F46)+0</f>
        <v>41</v>
      </c>
      <c r="B46" s="45" t="s">
        <v>215</v>
      </c>
      <c r="C46" s="45" t="s">
        <v>216</v>
      </c>
      <c r="D46" s="45" t="s">
        <v>216</v>
      </c>
      <c r="E46" s="45" t="s">
        <v>74</v>
      </c>
      <c r="F46" s="45" t="s">
        <v>211</v>
      </c>
      <c r="G46" s="45" t="s">
        <v>217</v>
      </c>
      <c r="H46" s="45" t="s">
        <v>77</v>
      </c>
      <c r="I46" s="45" t="s">
        <v>74</v>
      </c>
      <c r="J46" s="45">
        <v>2026.1</v>
      </c>
      <c r="K46" s="44">
        <v>2026.12</v>
      </c>
      <c r="L46" s="45" t="s">
        <v>211</v>
      </c>
      <c r="M46" s="45" t="s">
        <v>218</v>
      </c>
      <c r="N46" s="45">
        <v>38.4</v>
      </c>
      <c r="O46" s="45">
        <v>38.4</v>
      </c>
      <c r="P46" s="45">
        <v>0</v>
      </c>
      <c r="Q46" s="45">
        <v>8</v>
      </c>
      <c r="R46" s="45">
        <v>32</v>
      </c>
      <c r="S46" s="45">
        <v>124</v>
      </c>
      <c r="T46" s="45">
        <v>0</v>
      </c>
      <c r="U46" s="45">
        <v>32</v>
      </c>
      <c r="V46" s="45">
        <v>32</v>
      </c>
      <c r="W46" s="45" t="s">
        <v>219</v>
      </c>
      <c r="X46" s="45" t="s">
        <v>219</v>
      </c>
      <c r="Y46" s="51"/>
    </row>
    <row r="47" s="6" customFormat="1" ht="102" customHeight="1" spans="1:25">
      <c r="A47" s="44">
        <f>SUBTOTAL(103,$F$6:F47)+0</f>
        <v>42</v>
      </c>
      <c r="B47" s="45" t="s">
        <v>71</v>
      </c>
      <c r="C47" s="45" t="s">
        <v>110</v>
      </c>
      <c r="D47" s="45" t="s">
        <v>220</v>
      </c>
      <c r="E47" s="45" t="s">
        <v>74</v>
      </c>
      <c r="F47" s="45" t="s">
        <v>221</v>
      </c>
      <c r="G47" s="45" t="s">
        <v>222</v>
      </c>
      <c r="H47" s="45" t="s">
        <v>77</v>
      </c>
      <c r="I47" s="45" t="s">
        <v>221</v>
      </c>
      <c r="J47" s="45">
        <v>2026.1</v>
      </c>
      <c r="K47" s="44">
        <v>2026.12</v>
      </c>
      <c r="L47" s="45" t="s">
        <v>221</v>
      </c>
      <c r="M47" s="45" t="s">
        <v>223</v>
      </c>
      <c r="N47" s="45">
        <v>40</v>
      </c>
      <c r="O47" s="45">
        <v>40</v>
      </c>
      <c r="P47" s="45">
        <v>0</v>
      </c>
      <c r="Q47" s="45">
        <v>6</v>
      </c>
      <c r="R47" s="45">
        <v>120</v>
      </c>
      <c r="S47" s="45">
        <v>416</v>
      </c>
      <c r="T47" s="45">
        <v>0</v>
      </c>
      <c r="U47" s="45">
        <v>6</v>
      </c>
      <c r="V47" s="45">
        <v>22</v>
      </c>
      <c r="W47" s="45" t="s">
        <v>224</v>
      </c>
      <c r="X47" s="45" t="s">
        <v>225</v>
      </c>
      <c r="Y47" s="51"/>
    </row>
    <row r="48" s="6" customFormat="1" ht="60" spans="1:25">
      <c r="A48" s="44">
        <f>SUBTOTAL(103,$F$6:F48)+0</f>
        <v>43</v>
      </c>
      <c r="B48" s="44" t="s">
        <v>215</v>
      </c>
      <c r="C48" s="45" t="s">
        <v>226</v>
      </c>
      <c r="D48" s="44" t="s">
        <v>227</v>
      </c>
      <c r="E48" s="45" t="s">
        <v>74</v>
      </c>
      <c r="F48" s="45" t="s">
        <v>211</v>
      </c>
      <c r="G48" s="45" t="s">
        <v>228</v>
      </c>
      <c r="H48" s="44" t="s">
        <v>77</v>
      </c>
      <c r="I48" s="45" t="s">
        <v>211</v>
      </c>
      <c r="J48" s="45">
        <v>2026.1</v>
      </c>
      <c r="K48" s="44">
        <v>2026.12</v>
      </c>
      <c r="L48" s="45" t="s">
        <v>211</v>
      </c>
      <c r="M48" s="45" t="s">
        <v>229</v>
      </c>
      <c r="N48" s="44">
        <v>33.5</v>
      </c>
      <c r="O48" s="44">
        <v>33.5</v>
      </c>
      <c r="P48" s="44">
        <v>0</v>
      </c>
      <c r="Q48" s="44">
        <v>8</v>
      </c>
      <c r="R48" s="44">
        <v>120</v>
      </c>
      <c r="S48" s="44">
        <v>520</v>
      </c>
      <c r="T48" s="45">
        <v>0</v>
      </c>
      <c r="U48" s="44">
        <v>120</v>
      </c>
      <c r="V48" s="44">
        <v>520</v>
      </c>
      <c r="W48" s="45" t="s">
        <v>230</v>
      </c>
      <c r="X48" s="45" t="s">
        <v>231</v>
      </c>
      <c r="Y48" s="45"/>
    </row>
    <row r="49" s="6" customFormat="1" ht="84" spans="1:25">
      <c r="A49" s="44">
        <f>SUBTOTAL(103,$F$6:F49)+0</f>
        <v>44</v>
      </c>
      <c r="B49" s="45" t="s">
        <v>232</v>
      </c>
      <c r="C49" s="45" t="s">
        <v>233</v>
      </c>
      <c r="D49" s="45" t="s">
        <v>234</v>
      </c>
      <c r="E49" s="45" t="s">
        <v>74</v>
      </c>
      <c r="F49" s="45" t="s">
        <v>211</v>
      </c>
      <c r="G49" s="45" t="s">
        <v>235</v>
      </c>
      <c r="H49" s="45" t="s">
        <v>77</v>
      </c>
      <c r="I49" s="45" t="s">
        <v>211</v>
      </c>
      <c r="J49" s="45">
        <v>2026.1</v>
      </c>
      <c r="K49" s="44">
        <v>2026.12</v>
      </c>
      <c r="L49" s="45" t="s">
        <v>211</v>
      </c>
      <c r="M49" s="45" t="s">
        <v>236</v>
      </c>
      <c r="N49" s="45">
        <v>2.85</v>
      </c>
      <c r="O49" s="45">
        <v>2.85</v>
      </c>
      <c r="P49" s="45">
        <v>0</v>
      </c>
      <c r="Q49" s="45">
        <v>8</v>
      </c>
      <c r="R49" s="45">
        <v>19</v>
      </c>
      <c r="S49" s="45">
        <v>19</v>
      </c>
      <c r="T49" s="45">
        <v>0</v>
      </c>
      <c r="U49" s="45">
        <v>19</v>
      </c>
      <c r="V49" s="45">
        <v>19</v>
      </c>
      <c r="W49" s="45" t="s">
        <v>237</v>
      </c>
      <c r="X49" s="45" t="s">
        <v>238</v>
      </c>
      <c r="Y49" s="45"/>
    </row>
    <row r="50" s="6" customFormat="1" ht="84" spans="1:25">
      <c r="A50" s="44">
        <f>SUBTOTAL(103,$F$6:F50)+0</f>
        <v>45</v>
      </c>
      <c r="B50" s="45" t="s">
        <v>232</v>
      </c>
      <c r="C50" s="45" t="s">
        <v>233</v>
      </c>
      <c r="D50" s="45" t="s">
        <v>234</v>
      </c>
      <c r="E50" s="45" t="s">
        <v>74</v>
      </c>
      <c r="F50" s="45" t="s">
        <v>211</v>
      </c>
      <c r="G50" s="45" t="s">
        <v>239</v>
      </c>
      <c r="H50" s="45" t="s">
        <v>77</v>
      </c>
      <c r="I50" s="45" t="s">
        <v>211</v>
      </c>
      <c r="J50" s="45">
        <v>2026.1</v>
      </c>
      <c r="K50" s="44">
        <v>2026.12</v>
      </c>
      <c r="L50" s="45" t="s">
        <v>211</v>
      </c>
      <c r="M50" s="45" t="s">
        <v>236</v>
      </c>
      <c r="N50" s="45">
        <v>3.6</v>
      </c>
      <c r="O50" s="45">
        <v>3.6</v>
      </c>
      <c r="P50" s="45">
        <v>0</v>
      </c>
      <c r="Q50" s="45">
        <v>8</v>
      </c>
      <c r="R50" s="45">
        <v>24</v>
      </c>
      <c r="S50" s="45">
        <v>24</v>
      </c>
      <c r="T50" s="45">
        <v>0</v>
      </c>
      <c r="U50" s="45">
        <v>24</v>
      </c>
      <c r="V50" s="45">
        <v>24</v>
      </c>
      <c r="W50" s="45" t="s">
        <v>237</v>
      </c>
      <c r="X50" s="45" t="s">
        <v>238</v>
      </c>
      <c r="Y50" s="45"/>
    </row>
    <row r="51" s="7" customFormat="1" ht="69" customHeight="1" spans="1:25">
      <c r="A51" s="44">
        <f>SUBTOTAL(103,$F$6:F51)+0</f>
        <v>46</v>
      </c>
      <c r="B51" s="45" t="s">
        <v>82</v>
      </c>
      <c r="C51" s="45" t="s">
        <v>240</v>
      </c>
      <c r="D51" s="45" t="s">
        <v>241</v>
      </c>
      <c r="E51" s="45" t="s">
        <v>74</v>
      </c>
      <c r="F51" s="45" t="s">
        <v>211</v>
      </c>
      <c r="G51" s="45" t="s">
        <v>242</v>
      </c>
      <c r="H51" s="45" t="s">
        <v>77</v>
      </c>
      <c r="I51" s="45" t="s">
        <v>211</v>
      </c>
      <c r="J51" s="45">
        <v>2026.1</v>
      </c>
      <c r="K51" s="44">
        <v>2026.12</v>
      </c>
      <c r="L51" s="45" t="s">
        <v>211</v>
      </c>
      <c r="M51" s="52" t="s">
        <v>243</v>
      </c>
      <c r="N51" s="45">
        <v>133</v>
      </c>
      <c r="O51" s="45">
        <v>93</v>
      </c>
      <c r="P51" s="45">
        <v>40</v>
      </c>
      <c r="Q51" s="45">
        <v>8</v>
      </c>
      <c r="R51" s="45">
        <v>198</v>
      </c>
      <c r="S51" s="45">
        <v>642</v>
      </c>
      <c r="T51" s="45">
        <v>0</v>
      </c>
      <c r="U51" s="45">
        <v>10</v>
      </c>
      <c r="V51" s="45">
        <v>10</v>
      </c>
      <c r="W51" s="45" t="s">
        <v>244</v>
      </c>
      <c r="X51" s="45" t="s">
        <v>81</v>
      </c>
      <c r="Y51" s="47"/>
    </row>
    <row r="52" s="8" customFormat="1" ht="130" customHeight="1" spans="1:25">
      <c r="A52" s="44">
        <f>SUBTOTAL(103,$F$6:F52)+0</f>
        <v>47</v>
      </c>
      <c r="B52" s="45" t="s">
        <v>71</v>
      </c>
      <c r="C52" s="45" t="s">
        <v>72</v>
      </c>
      <c r="D52" s="45" t="s">
        <v>118</v>
      </c>
      <c r="E52" s="45" t="s">
        <v>74</v>
      </c>
      <c r="F52" s="45" t="s">
        <v>211</v>
      </c>
      <c r="G52" s="45" t="s">
        <v>245</v>
      </c>
      <c r="H52" s="45" t="s">
        <v>77</v>
      </c>
      <c r="I52" s="45" t="s">
        <v>211</v>
      </c>
      <c r="J52" s="45">
        <v>2026.1</v>
      </c>
      <c r="K52" s="44">
        <v>2026.12</v>
      </c>
      <c r="L52" s="45" t="s">
        <v>211</v>
      </c>
      <c r="M52" s="45" t="s">
        <v>246</v>
      </c>
      <c r="N52" s="45">
        <v>50</v>
      </c>
      <c r="O52" s="45">
        <v>40</v>
      </c>
      <c r="P52" s="45">
        <v>10</v>
      </c>
      <c r="Q52" s="45">
        <v>8</v>
      </c>
      <c r="R52" s="45">
        <v>50</v>
      </c>
      <c r="S52" s="45">
        <v>142</v>
      </c>
      <c r="T52" s="45">
        <v>0</v>
      </c>
      <c r="U52" s="45">
        <v>4</v>
      </c>
      <c r="V52" s="45">
        <v>4</v>
      </c>
      <c r="W52" s="45" t="s">
        <v>178</v>
      </c>
      <c r="X52" s="45" t="s">
        <v>117</v>
      </c>
      <c r="Y52" s="53"/>
    </row>
    <row r="53" s="9" customFormat="1" ht="87" customHeight="1" spans="1:25">
      <c r="A53" s="45">
        <f>SUBTOTAL(3,$F$3:F53)-1</f>
        <v>48</v>
      </c>
      <c r="B53" s="45" t="s">
        <v>215</v>
      </c>
      <c r="C53" s="45" t="s">
        <v>216</v>
      </c>
      <c r="D53" s="45" t="s">
        <v>216</v>
      </c>
      <c r="E53" s="45" t="s">
        <v>247</v>
      </c>
      <c r="F53" s="45" t="s">
        <v>248</v>
      </c>
      <c r="G53" s="45" t="s">
        <v>249</v>
      </c>
      <c r="H53" s="45" t="s">
        <v>77</v>
      </c>
      <c r="I53" s="45" t="s">
        <v>247</v>
      </c>
      <c r="J53" s="45">
        <v>2025.01</v>
      </c>
      <c r="K53" s="45">
        <v>2025.12</v>
      </c>
      <c r="L53" s="45" t="s">
        <v>247</v>
      </c>
      <c r="M53" s="45" t="s">
        <v>218</v>
      </c>
      <c r="N53" s="45">
        <v>21.7</v>
      </c>
      <c r="O53" s="45">
        <v>21.7</v>
      </c>
      <c r="P53" s="45">
        <v>0</v>
      </c>
      <c r="Q53" s="45">
        <v>11</v>
      </c>
      <c r="R53" s="45">
        <v>31</v>
      </c>
      <c r="S53" s="45">
        <v>31</v>
      </c>
      <c r="T53" s="45">
        <v>2</v>
      </c>
      <c r="U53" s="45">
        <v>31</v>
      </c>
      <c r="V53" s="45">
        <v>31</v>
      </c>
      <c r="W53" s="45" t="s">
        <v>214</v>
      </c>
      <c r="X53" s="45" t="s">
        <v>214</v>
      </c>
      <c r="Y53" s="47"/>
    </row>
    <row r="54" s="10" customFormat="1" ht="115" customHeight="1" spans="1:25">
      <c r="A54" s="45">
        <f>SUBTOTAL(3,$F$3:F54)-1</f>
        <v>49</v>
      </c>
      <c r="B54" s="45" t="s">
        <v>82</v>
      </c>
      <c r="C54" s="45" t="s">
        <v>83</v>
      </c>
      <c r="D54" s="45" t="s">
        <v>84</v>
      </c>
      <c r="E54" s="45" t="s">
        <v>247</v>
      </c>
      <c r="F54" s="44" t="s">
        <v>250</v>
      </c>
      <c r="G54" s="45" t="s">
        <v>251</v>
      </c>
      <c r="H54" s="44" t="s">
        <v>77</v>
      </c>
      <c r="I54" s="44" t="s">
        <v>250</v>
      </c>
      <c r="J54" s="44">
        <v>2025.08</v>
      </c>
      <c r="K54" s="44">
        <v>2025.12</v>
      </c>
      <c r="L54" s="44" t="s">
        <v>250</v>
      </c>
      <c r="M54" s="45" t="s">
        <v>252</v>
      </c>
      <c r="N54" s="44">
        <v>30</v>
      </c>
      <c r="O54" s="44">
        <v>30</v>
      </c>
      <c r="P54" s="44">
        <v>0</v>
      </c>
      <c r="Q54" s="45">
        <v>1</v>
      </c>
      <c r="R54" s="45">
        <v>50</v>
      </c>
      <c r="S54" s="45">
        <v>170</v>
      </c>
      <c r="T54" s="45">
        <v>0</v>
      </c>
      <c r="U54" s="45">
        <v>14</v>
      </c>
      <c r="V54" s="45">
        <v>45</v>
      </c>
      <c r="W54" s="45" t="s">
        <v>253</v>
      </c>
      <c r="X54" s="45" t="s">
        <v>254</v>
      </c>
      <c r="Y54" s="47"/>
    </row>
    <row r="55" s="10" customFormat="1" ht="60" spans="1:25">
      <c r="A55" s="45">
        <f>SUBTOTAL(3,$F$3:F55)-1</f>
        <v>50</v>
      </c>
      <c r="B55" s="45" t="s">
        <v>71</v>
      </c>
      <c r="C55" s="45" t="s">
        <v>72</v>
      </c>
      <c r="D55" s="45" t="s">
        <v>255</v>
      </c>
      <c r="E55" s="45" t="s">
        <v>247</v>
      </c>
      <c r="F55" s="44" t="s">
        <v>250</v>
      </c>
      <c r="G55" s="45" t="s">
        <v>256</v>
      </c>
      <c r="H55" s="44" t="s">
        <v>257</v>
      </c>
      <c r="I55" s="44" t="s">
        <v>250</v>
      </c>
      <c r="J55" s="44">
        <v>2025.08</v>
      </c>
      <c r="K55" s="44">
        <v>2025.12</v>
      </c>
      <c r="L55" s="44" t="s">
        <v>250</v>
      </c>
      <c r="M55" s="45" t="s">
        <v>258</v>
      </c>
      <c r="N55" s="44">
        <v>15</v>
      </c>
      <c r="O55" s="44">
        <v>15</v>
      </c>
      <c r="P55" s="44">
        <v>0</v>
      </c>
      <c r="Q55" s="45">
        <v>1</v>
      </c>
      <c r="R55" s="45">
        <v>210</v>
      </c>
      <c r="S55" s="45">
        <v>650</v>
      </c>
      <c r="T55" s="45">
        <v>0</v>
      </c>
      <c r="U55" s="45">
        <v>30</v>
      </c>
      <c r="V55" s="45">
        <v>92</v>
      </c>
      <c r="W55" s="45" t="s">
        <v>244</v>
      </c>
      <c r="X55" s="45" t="s">
        <v>81</v>
      </c>
      <c r="Y55" s="47"/>
    </row>
    <row r="56" s="10" customFormat="1" ht="87" customHeight="1" spans="1:25">
      <c r="A56" s="45">
        <f>SUBTOTAL(3,$F$3:F56)-1</f>
        <v>51</v>
      </c>
      <c r="B56" s="45" t="s">
        <v>71</v>
      </c>
      <c r="C56" s="45" t="s">
        <v>72</v>
      </c>
      <c r="D56" s="45" t="s">
        <v>255</v>
      </c>
      <c r="E56" s="45" t="s">
        <v>247</v>
      </c>
      <c r="F56" s="44" t="s">
        <v>259</v>
      </c>
      <c r="G56" s="45" t="s">
        <v>260</v>
      </c>
      <c r="H56" s="45" t="s">
        <v>261</v>
      </c>
      <c r="I56" s="44" t="s">
        <v>259</v>
      </c>
      <c r="J56" s="44">
        <v>2025.08</v>
      </c>
      <c r="K56" s="44">
        <v>2025.12</v>
      </c>
      <c r="L56" s="44" t="s">
        <v>259</v>
      </c>
      <c r="M56" s="45" t="s">
        <v>262</v>
      </c>
      <c r="N56" s="44">
        <v>19</v>
      </c>
      <c r="O56" s="44">
        <v>19</v>
      </c>
      <c r="P56" s="45">
        <v>0</v>
      </c>
      <c r="Q56" s="45">
        <v>1</v>
      </c>
      <c r="R56" s="44">
        <v>52</v>
      </c>
      <c r="S56" s="44">
        <v>156</v>
      </c>
      <c r="T56" s="45">
        <v>0</v>
      </c>
      <c r="U56" s="45">
        <v>12</v>
      </c>
      <c r="V56" s="45">
        <v>24</v>
      </c>
      <c r="W56" s="45" t="s">
        <v>244</v>
      </c>
      <c r="X56" s="45" t="s">
        <v>81</v>
      </c>
      <c r="Y56" s="47"/>
    </row>
    <row r="57" s="1" customFormat="1" ht="104" customHeight="1" spans="1:25">
      <c r="A57" s="45">
        <f>SUBTOTAL(3,$F$3:F57)-1</f>
        <v>52</v>
      </c>
      <c r="B57" s="45" t="s">
        <v>71</v>
      </c>
      <c r="C57" s="45" t="s">
        <v>72</v>
      </c>
      <c r="D57" s="45" t="s">
        <v>255</v>
      </c>
      <c r="E57" s="45" t="s">
        <v>247</v>
      </c>
      <c r="F57" s="45" t="s">
        <v>263</v>
      </c>
      <c r="G57" s="45" t="s">
        <v>264</v>
      </c>
      <c r="H57" s="45" t="s">
        <v>265</v>
      </c>
      <c r="I57" s="45" t="s">
        <v>263</v>
      </c>
      <c r="J57" s="48">
        <v>2025.09</v>
      </c>
      <c r="K57" s="44">
        <v>2025.12</v>
      </c>
      <c r="L57" s="45" t="s">
        <v>263</v>
      </c>
      <c r="M57" s="45" t="s">
        <v>266</v>
      </c>
      <c r="N57" s="44">
        <v>15</v>
      </c>
      <c r="O57" s="44">
        <v>15</v>
      </c>
      <c r="P57" s="44">
        <v>0</v>
      </c>
      <c r="Q57" s="44">
        <v>1</v>
      </c>
      <c r="R57" s="44">
        <v>620</v>
      </c>
      <c r="S57" s="44">
        <v>2359</v>
      </c>
      <c r="T57" s="44">
        <v>0</v>
      </c>
      <c r="U57" s="44">
        <v>46</v>
      </c>
      <c r="V57" s="44">
        <v>122</v>
      </c>
      <c r="W57" s="45" t="s">
        <v>244</v>
      </c>
      <c r="X57" s="45" t="s">
        <v>267</v>
      </c>
      <c r="Y57" s="47"/>
    </row>
    <row r="58" s="1" customFormat="1" ht="91" customHeight="1" spans="1:25">
      <c r="A58" s="45">
        <f>SUBTOTAL(3,$F$3:F58)-1</f>
        <v>53</v>
      </c>
      <c r="B58" s="45" t="s">
        <v>71</v>
      </c>
      <c r="C58" s="45" t="s">
        <v>72</v>
      </c>
      <c r="D58" s="45" t="s">
        <v>255</v>
      </c>
      <c r="E58" s="45" t="s">
        <v>247</v>
      </c>
      <c r="F58" s="45" t="s">
        <v>268</v>
      </c>
      <c r="G58" s="45" t="s">
        <v>269</v>
      </c>
      <c r="H58" s="44" t="s">
        <v>77</v>
      </c>
      <c r="I58" s="45" t="s">
        <v>270</v>
      </c>
      <c r="J58" s="45">
        <v>2025.01</v>
      </c>
      <c r="K58" s="45">
        <v>2025.06</v>
      </c>
      <c r="L58" s="45" t="s">
        <v>268</v>
      </c>
      <c r="M58" s="45" t="s">
        <v>271</v>
      </c>
      <c r="N58" s="44">
        <v>15</v>
      </c>
      <c r="O58" s="44">
        <v>15</v>
      </c>
      <c r="P58" s="44">
        <v>0</v>
      </c>
      <c r="Q58" s="44">
        <v>1</v>
      </c>
      <c r="R58" s="44">
        <v>146</v>
      </c>
      <c r="S58" s="44">
        <v>438</v>
      </c>
      <c r="T58" s="44">
        <v>0</v>
      </c>
      <c r="U58" s="44">
        <v>12</v>
      </c>
      <c r="V58" s="44">
        <v>36</v>
      </c>
      <c r="W58" s="45" t="s">
        <v>244</v>
      </c>
      <c r="X58" s="45" t="s">
        <v>267</v>
      </c>
      <c r="Y58" s="47"/>
    </row>
    <row r="59" s="1" customFormat="1" ht="101" customHeight="1" spans="1:25">
      <c r="A59" s="45">
        <f>SUBTOTAL(3,$F$3:F59)-1</f>
        <v>54</v>
      </c>
      <c r="B59" s="45" t="s">
        <v>71</v>
      </c>
      <c r="C59" s="45" t="s">
        <v>72</v>
      </c>
      <c r="D59" s="45" t="s">
        <v>255</v>
      </c>
      <c r="E59" s="45" t="s">
        <v>247</v>
      </c>
      <c r="F59" s="45" t="s">
        <v>272</v>
      </c>
      <c r="G59" s="45" t="s">
        <v>273</v>
      </c>
      <c r="H59" s="45" t="s">
        <v>77</v>
      </c>
      <c r="I59" s="45" t="s">
        <v>274</v>
      </c>
      <c r="J59" s="45">
        <v>2025.1</v>
      </c>
      <c r="K59" s="45">
        <v>2025.12</v>
      </c>
      <c r="L59" s="45" t="s">
        <v>272</v>
      </c>
      <c r="M59" s="45" t="s">
        <v>275</v>
      </c>
      <c r="N59" s="45">
        <v>20</v>
      </c>
      <c r="O59" s="45">
        <v>20</v>
      </c>
      <c r="P59" s="45">
        <v>0</v>
      </c>
      <c r="Q59" s="45">
        <v>0</v>
      </c>
      <c r="R59" s="45">
        <v>80</v>
      </c>
      <c r="S59" s="45">
        <v>315</v>
      </c>
      <c r="T59" s="45">
        <v>0</v>
      </c>
      <c r="U59" s="45">
        <v>18</v>
      </c>
      <c r="V59" s="45">
        <v>52</v>
      </c>
      <c r="W59" s="45" t="s">
        <v>244</v>
      </c>
      <c r="X59" s="45" t="s">
        <v>81</v>
      </c>
      <c r="Y59" s="47"/>
    </row>
    <row r="60" s="10" customFormat="1" ht="60" spans="1:25">
      <c r="A60" s="45">
        <f>SUBTOTAL(3,$F$3:F60)-1</f>
        <v>55</v>
      </c>
      <c r="B60" s="45" t="s">
        <v>71</v>
      </c>
      <c r="C60" s="45" t="s">
        <v>72</v>
      </c>
      <c r="D60" s="45" t="s">
        <v>255</v>
      </c>
      <c r="E60" s="45" t="s">
        <v>247</v>
      </c>
      <c r="F60" s="45" t="s">
        <v>272</v>
      </c>
      <c r="G60" s="45" t="s">
        <v>276</v>
      </c>
      <c r="H60" s="45" t="s">
        <v>77</v>
      </c>
      <c r="I60" s="45" t="s">
        <v>274</v>
      </c>
      <c r="J60" s="45">
        <v>2025.1</v>
      </c>
      <c r="K60" s="45">
        <v>2025.12</v>
      </c>
      <c r="L60" s="45" t="s">
        <v>272</v>
      </c>
      <c r="M60" s="45" t="s">
        <v>277</v>
      </c>
      <c r="N60" s="45">
        <v>30</v>
      </c>
      <c r="O60" s="45">
        <v>30</v>
      </c>
      <c r="P60" s="45">
        <v>0</v>
      </c>
      <c r="Q60" s="45">
        <v>0</v>
      </c>
      <c r="R60" s="45">
        <v>80</v>
      </c>
      <c r="S60" s="45">
        <v>315</v>
      </c>
      <c r="T60" s="45">
        <v>0</v>
      </c>
      <c r="U60" s="45">
        <v>18</v>
      </c>
      <c r="V60" s="45">
        <v>52</v>
      </c>
      <c r="W60" s="45" t="s">
        <v>244</v>
      </c>
      <c r="X60" s="45" t="s">
        <v>81</v>
      </c>
      <c r="Y60" s="47"/>
    </row>
    <row r="61" s="10" customFormat="1" ht="100" customHeight="1" spans="1:25">
      <c r="A61" s="45">
        <f>SUBTOTAL(3,$F$3:F61)-1</f>
        <v>56</v>
      </c>
      <c r="B61" s="45" t="s">
        <v>82</v>
      </c>
      <c r="C61" s="45" t="s">
        <v>104</v>
      </c>
      <c r="D61" s="45" t="s">
        <v>105</v>
      </c>
      <c r="E61" s="45" t="s">
        <v>247</v>
      </c>
      <c r="F61" s="45" t="s">
        <v>259</v>
      </c>
      <c r="G61" s="45" t="s">
        <v>278</v>
      </c>
      <c r="H61" s="45" t="s">
        <v>279</v>
      </c>
      <c r="I61" s="45" t="s">
        <v>259</v>
      </c>
      <c r="J61" s="48">
        <v>2026.01</v>
      </c>
      <c r="K61" s="44">
        <v>2026.12</v>
      </c>
      <c r="L61" s="45" t="s">
        <v>259</v>
      </c>
      <c r="M61" s="45" t="s">
        <v>280</v>
      </c>
      <c r="N61" s="45">
        <v>10</v>
      </c>
      <c r="O61" s="45">
        <v>10</v>
      </c>
      <c r="P61" s="45">
        <v>0</v>
      </c>
      <c r="Q61" s="45">
        <v>1</v>
      </c>
      <c r="R61" s="45">
        <v>12</v>
      </c>
      <c r="S61" s="45">
        <v>43</v>
      </c>
      <c r="T61" s="45">
        <v>0</v>
      </c>
      <c r="U61" s="45">
        <v>2</v>
      </c>
      <c r="V61" s="45">
        <v>6</v>
      </c>
      <c r="W61" s="45" t="s">
        <v>281</v>
      </c>
      <c r="X61" s="45" t="s">
        <v>81</v>
      </c>
      <c r="Y61" s="47"/>
    </row>
    <row r="62" s="9" customFormat="1" ht="87" customHeight="1" spans="1:25">
      <c r="A62" s="45">
        <f>SUBTOTAL(3,$F$3:F62)-1</f>
        <v>57</v>
      </c>
      <c r="B62" s="45" t="s">
        <v>82</v>
      </c>
      <c r="C62" s="45" t="s">
        <v>83</v>
      </c>
      <c r="D62" s="45" t="s">
        <v>84</v>
      </c>
      <c r="E62" s="45" t="s">
        <v>247</v>
      </c>
      <c r="F62" s="45" t="s">
        <v>282</v>
      </c>
      <c r="G62" s="45" t="s">
        <v>283</v>
      </c>
      <c r="H62" s="45" t="s">
        <v>284</v>
      </c>
      <c r="I62" s="45" t="s">
        <v>285</v>
      </c>
      <c r="J62" s="48">
        <v>2026.1</v>
      </c>
      <c r="K62" s="45">
        <v>2026.12</v>
      </c>
      <c r="L62" s="45" t="s">
        <v>282</v>
      </c>
      <c r="M62" s="45" t="s">
        <v>286</v>
      </c>
      <c r="N62" s="45">
        <v>35</v>
      </c>
      <c r="O62" s="45">
        <v>35</v>
      </c>
      <c r="P62" s="45">
        <v>0</v>
      </c>
      <c r="Q62" s="45">
        <v>1</v>
      </c>
      <c r="R62" s="45">
        <v>90</v>
      </c>
      <c r="S62" s="45">
        <v>280</v>
      </c>
      <c r="T62" s="45">
        <v>0</v>
      </c>
      <c r="U62" s="45">
        <v>12</v>
      </c>
      <c r="V62" s="45">
        <v>38</v>
      </c>
      <c r="W62" s="45" t="s">
        <v>244</v>
      </c>
      <c r="X62" s="45" t="s">
        <v>267</v>
      </c>
      <c r="Y62" s="47"/>
    </row>
    <row r="63" s="9" customFormat="1" ht="87" customHeight="1" spans="1:25">
      <c r="A63" s="45">
        <f>SUBTOTAL(3,$F$3:F63)-1</f>
        <v>58</v>
      </c>
      <c r="B63" s="45" t="s">
        <v>82</v>
      </c>
      <c r="C63" s="45" t="s">
        <v>83</v>
      </c>
      <c r="D63" s="45" t="s">
        <v>84</v>
      </c>
      <c r="E63" s="45" t="s">
        <v>247</v>
      </c>
      <c r="F63" s="45" t="s">
        <v>282</v>
      </c>
      <c r="G63" s="45" t="s">
        <v>287</v>
      </c>
      <c r="H63" s="45" t="s">
        <v>284</v>
      </c>
      <c r="I63" s="45" t="s">
        <v>288</v>
      </c>
      <c r="J63" s="48">
        <v>2026.1</v>
      </c>
      <c r="K63" s="48">
        <v>2026.12</v>
      </c>
      <c r="L63" s="45" t="s">
        <v>282</v>
      </c>
      <c r="M63" s="45" t="s">
        <v>289</v>
      </c>
      <c r="N63" s="45">
        <v>60</v>
      </c>
      <c r="O63" s="45">
        <v>60</v>
      </c>
      <c r="P63" s="45">
        <v>0</v>
      </c>
      <c r="Q63" s="45">
        <v>1</v>
      </c>
      <c r="R63" s="45">
        <v>80</v>
      </c>
      <c r="S63" s="45">
        <v>360</v>
      </c>
      <c r="T63" s="45">
        <v>0</v>
      </c>
      <c r="U63" s="45">
        <v>10</v>
      </c>
      <c r="V63" s="45">
        <v>36</v>
      </c>
      <c r="W63" s="45" t="s">
        <v>290</v>
      </c>
      <c r="X63" s="45" t="s">
        <v>81</v>
      </c>
      <c r="Y63" s="47"/>
    </row>
    <row r="64" s="9" customFormat="1" ht="87" customHeight="1" spans="1:25">
      <c r="A64" s="45">
        <f>SUBTOTAL(3,$F$3:F64)-1</f>
        <v>59</v>
      </c>
      <c r="B64" s="45" t="s">
        <v>82</v>
      </c>
      <c r="C64" s="45" t="s">
        <v>83</v>
      </c>
      <c r="D64" s="45" t="s">
        <v>84</v>
      </c>
      <c r="E64" s="45" t="s">
        <v>247</v>
      </c>
      <c r="F64" s="45" t="s">
        <v>282</v>
      </c>
      <c r="G64" s="45" t="s">
        <v>291</v>
      </c>
      <c r="H64" s="45" t="s">
        <v>284</v>
      </c>
      <c r="I64" s="45" t="s">
        <v>285</v>
      </c>
      <c r="J64" s="48">
        <v>2026.1</v>
      </c>
      <c r="K64" s="48">
        <v>2026.12</v>
      </c>
      <c r="L64" s="45" t="s">
        <v>282</v>
      </c>
      <c r="M64" s="45" t="s">
        <v>289</v>
      </c>
      <c r="N64" s="45">
        <v>35</v>
      </c>
      <c r="O64" s="45">
        <v>35</v>
      </c>
      <c r="P64" s="45">
        <v>0</v>
      </c>
      <c r="Q64" s="45">
        <v>1</v>
      </c>
      <c r="R64" s="45">
        <v>120</v>
      </c>
      <c r="S64" s="45">
        <v>480</v>
      </c>
      <c r="T64" s="45">
        <v>0</v>
      </c>
      <c r="U64" s="44">
        <v>27</v>
      </c>
      <c r="V64" s="44">
        <v>81</v>
      </c>
      <c r="W64" s="45" t="s">
        <v>290</v>
      </c>
      <c r="X64" s="45" t="s">
        <v>81</v>
      </c>
      <c r="Y64" s="47"/>
    </row>
    <row r="65" s="11" customFormat="1" ht="87" customHeight="1" spans="1:25">
      <c r="A65" s="45">
        <f>SUBTOTAL(3,$F$3:F65)-1</f>
        <v>60</v>
      </c>
      <c r="B65" s="45" t="s">
        <v>82</v>
      </c>
      <c r="C65" s="45" t="s">
        <v>83</v>
      </c>
      <c r="D65" s="45" t="s">
        <v>84</v>
      </c>
      <c r="E65" s="45" t="s">
        <v>247</v>
      </c>
      <c r="F65" s="45" t="s">
        <v>282</v>
      </c>
      <c r="G65" s="45" t="s">
        <v>292</v>
      </c>
      <c r="H65" s="45" t="s">
        <v>77</v>
      </c>
      <c r="I65" s="45" t="s">
        <v>288</v>
      </c>
      <c r="J65" s="48">
        <v>2026.1</v>
      </c>
      <c r="K65" s="45">
        <v>2026.12</v>
      </c>
      <c r="L65" s="45" t="s">
        <v>282</v>
      </c>
      <c r="M65" s="45" t="s">
        <v>293</v>
      </c>
      <c r="N65" s="45">
        <v>30</v>
      </c>
      <c r="O65" s="45">
        <v>30</v>
      </c>
      <c r="P65" s="45">
        <v>0</v>
      </c>
      <c r="Q65" s="45">
        <v>1</v>
      </c>
      <c r="R65" s="45">
        <v>38</v>
      </c>
      <c r="S65" s="45">
        <v>152</v>
      </c>
      <c r="T65" s="45">
        <v>0</v>
      </c>
      <c r="U65" s="45">
        <v>10</v>
      </c>
      <c r="V65" s="45">
        <v>34</v>
      </c>
      <c r="W65" s="45" t="s">
        <v>244</v>
      </c>
      <c r="X65" s="45" t="s">
        <v>267</v>
      </c>
      <c r="Y65" s="47"/>
    </row>
    <row r="66" s="12" customFormat="1" ht="86" customHeight="1" spans="1:25">
      <c r="A66" s="45">
        <f>SUBTOTAL(3,$F$3:F66)-1</f>
        <v>61</v>
      </c>
      <c r="B66" s="45" t="s">
        <v>82</v>
      </c>
      <c r="C66" s="45" t="s">
        <v>83</v>
      </c>
      <c r="D66" s="45" t="s">
        <v>84</v>
      </c>
      <c r="E66" s="45" t="s">
        <v>247</v>
      </c>
      <c r="F66" s="45" t="s">
        <v>282</v>
      </c>
      <c r="G66" s="54" t="s">
        <v>294</v>
      </c>
      <c r="H66" s="45" t="s">
        <v>77</v>
      </c>
      <c r="I66" s="45" t="s">
        <v>288</v>
      </c>
      <c r="J66" s="45">
        <v>2026.03</v>
      </c>
      <c r="K66" s="45">
        <v>2026.05</v>
      </c>
      <c r="L66" s="45" t="s">
        <v>282</v>
      </c>
      <c r="M66" s="45" t="s">
        <v>295</v>
      </c>
      <c r="N66" s="45">
        <v>33</v>
      </c>
      <c r="O66" s="45">
        <v>33</v>
      </c>
      <c r="P66" s="45">
        <v>0</v>
      </c>
      <c r="Q66" s="45">
        <v>1</v>
      </c>
      <c r="R66" s="45">
        <v>50</v>
      </c>
      <c r="S66" s="45">
        <v>189</v>
      </c>
      <c r="T66" s="45">
        <v>0</v>
      </c>
      <c r="U66" s="45">
        <v>10</v>
      </c>
      <c r="V66" s="45">
        <v>34</v>
      </c>
      <c r="W66" s="45" t="s">
        <v>290</v>
      </c>
      <c r="X66" s="45" t="s">
        <v>81</v>
      </c>
      <c r="Y66" s="47"/>
    </row>
    <row r="67" s="9" customFormat="1" ht="86" customHeight="1" spans="1:25">
      <c r="A67" s="45">
        <f>SUBTOTAL(3,$F$3:F67)-1</f>
        <v>62</v>
      </c>
      <c r="B67" s="45" t="s">
        <v>71</v>
      </c>
      <c r="C67" s="45" t="s">
        <v>72</v>
      </c>
      <c r="D67" s="45" t="s">
        <v>255</v>
      </c>
      <c r="E67" s="45" t="s">
        <v>247</v>
      </c>
      <c r="F67" s="44" t="s">
        <v>259</v>
      </c>
      <c r="G67" s="45" t="s">
        <v>296</v>
      </c>
      <c r="H67" s="45" t="s">
        <v>77</v>
      </c>
      <c r="I67" s="45" t="s">
        <v>297</v>
      </c>
      <c r="J67" s="45">
        <v>2026.1</v>
      </c>
      <c r="K67" s="45">
        <v>2026.12</v>
      </c>
      <c r="L67" s="45" t="s">
        <v>259</v>
      </c>
      <c r="M67" s="45" t="s">
        <v>298</v>
      </c>
      <c r="N67" s="45">
        <v>34.6</v>
      </c>
      <c r="O67" s="45">
        <v>34.6</v>
      </c>
      <c r="P67" s="45">
        <v>0</v>
      </c>
      <c r="Q67" s="45">
        <v>1</v>
      </c>
      <c r="R67" s="45">
        <v>60</v>
      </c>
      <c r="S67" s="45">
        <v>323</v>
      </c>
      <c r="T67" s="45">
        <v>0</v>
      </c>
      <c r="U67" s="44">
        <v>8</v>
      </c>
      <c r="V67" s="44">
        <v>43</v>
      </c>
      <c r="W67" s="45" t="s">
        <v>244</v>
      </c>
      <c r="X67" s="45" t="s">
        <v>81</v>
      </c>
      <c r="Y67" s="47"/>
    </row>
    <row r="68" s="9" customFormat="1" ht="75" customHeight="1" spans="1:25">
      <c r="A68" s="45">
        <f>SUBTOTAL(3,$F$3:F68)-1</f>
        <v>63</v>
      </c>
      <c r="B68" s="45" t="s">
        <v>71</v>
      </c>
      <c r="C68" s="45" t="s">
        <v>72</v>
      </c>
      <c r="D68" s="45" t="s">
        <v>255</v>
      </c>
      <c r="E68" s="45" t="s">
        <v>247</v>
      </c>
      <c r="F68" s="44" t="s">
        <v>259</v>
      </c>
      <c r="G68" s="45" t="s">
        <v>299</v>
      </c>
      <c r="H68" s="44" t="s">
        <v>300</v>
      </c>
      <c r="I68" s="44" t="s">
        <v>259</v>
      </c>
      <c r="J68" s="44">
        <v>2025.08</v>
      </c>
      <c r="K68" s="44">
        <v>2025.12</v>
      </c>
      <c r="L68" s="44" t="s">
        <v>259</v>
      </c>
      <c r="M68" s="45" t="s">
        <v>301</v>
      </c>
      <c r="N68" s="44">
        <v>15</v>
      </c>
      <c r="O68" s="44">
        <v>15</v>
      </c>
      <c r="P68" s="45">
        <v>0</v>
      </c>
      <c r="Q68" s="45">
        <v>1</v>
      </c>
      <c r="R68" s="44">
        <v>52</v>
      </c>
      <c r="S68" s="44">
        <v>156</v>
      </c>
      <c r="T68" s="45">
        <v>0</v>
      </c>
      <c r="U68" s="45">
        <v>12</v>
      </c>
      <c r="V68" s="45">
        <v>24</v>
      </c>
      <c r="W68" s="45" t="s">
        <v>244</v>
      </c>
      <c r="X68" s="45" t="s">
        <v>81</v>
      </c>
      <c r="Y68" s="47"/>
    </row>
    <row r="69" s="9" customFormat="1" ht="75" customHeight="1" spans="1:25">
      <c r="A69" s="45">
        <f>SUBTOTAL(3,$F$3:F69)-1</f>
        <v>64</v>
      </c>
      <c r="B69" s="45" t="s">
        <v>71</v>
      </c>
      <c r="C69" s="45" t="s">
        <v>72</v>
      </c>
      <c r="D69" s="45" t="s">
        <v>255</v>
      </c>
      <c r="E69" s="45" t="s">
        <v>247</v>
      </c>
      <c r="F69" s="44" t="s">
        <v>259</v>
      </c>
      <c r="G69" s="45" t="s">
        <v>302</v>
      </c>
      <c r="H69" s="45" t="s">
        <v>77</v>
      </c>
      <c r="I69" s="45" t="s">
        <v>303</v>
      </c>
      <c r="J69" s="45">
        <v>2026.1</v>
      </c>
      <c r="K69" s="45">
        <v>2026.12</v>
      </c>
      <c r="L69" s="45" t="s">
        <v>259</v>
      </c>
      <c r="M69" s="45" t="s">
        <v>304</v>
      </c>
      <c r="N69" s="45">
        <v>18</v>
      </c>
      <c r="O69" s="45">
        <v>18</v>
      </c>
      <c r="P69" s="45">
        <v>0</v>
      </c>
      <c r="Q69" s="45">
        <v>1</v>
      </c>
      <c r="R69" s="45">
        <v>45</v>
      </c>
      <c r="S69" s="45">
        <v>121</v>
      </c>
      <c r="T69" s="45">
        <v>0</v>
      </c>
      <c r="U69" s="44">
        <v>11</v>
      </c>
      <c r="V69" s="44">
        <v>23</v>
      </c>
      <c r="W69" s="45" t="s">
        <v>244</v>
      </c>
      <c r="X69" s="45" t="s">
        <v>81</v>
      </c>
      <c r="Y69" s="47"/>
    </row>
    <row r="70" s="9" customFormat="1" ht="75" customHeight="1" spans="1:25">
      <c r="A70" s="45">
        <f>SUBTOTAL(3,$F$3:F70)-1</f>
        <v>65</v>
      </c>
      <c r="B70" s="45" t="s">
        <v>71</v>
      </c>
      <c r="C70" s="45" t="s">
        <v>72</v>
      </c>
      <c r="D70" s="45" t="s">
        <v>255</v>
      </c>
      <c r="E70" s="45" t="s">
        <v>247</v>
      </c>
      <c r="F70" s="45" t="s">
        <v>305</v>
      </c>
      <c r="G70" s="45" t="s">
        <v>306</v>
      </c>
      <c r="H70" s="45" t="s">
        <v>77</v>
      </c>
      <c r="I70" s="45" t="s">
        <v>307</v>
      </c>
      <c r="J70" s="55">
        <v>46023</v>
      </c>
      <c r="K70" s="55">
        <v>46387</v>
      </c>
      <c r="L70" s="45" t="s">
        <v>305</v>
      </c>
      <c r="M70" s="45" t="s">
        <v>308</v>
      </c>
      <c r="N70" s="45">
        <v>33</v>
      </c>
      <c r="O70" s="45">
        <v>33</v>
      </c>
      <c r="P70" s="45">
        <v>0</v>
      </c>
      <c r="Q70" s="45">
        <v>1</v>
      </c>
      <c r="R70" s="45">
        <v>118</v>
      </c>
      <c r="S70" s="45">
        <v>325</v>
      </c>
      <c r="T70" s="45">
        <v>0</v>
      </c>
      <c r="U70" s="45">
        <v>7</v>
      </c>
      <c r="V70" s="45">
        <v>25</v>
      </c>
      <c r="W70" s="45" t="s">
        <v>309</v>
      </c>
      <c r="X70" s="45" t="s">
        <v>310</v>
      </c>
      <c r="Y70" s="47"/>
    </row>
    <row r="71" s="9" customFormat="1" ht="72" customHeight="1" spans="1:25">
      <c r="A71" s="45">
        <f>SUBTOTAL(3,$F$3:F71)-1</f>
        <v>66</v>
      </c>
      <c r="B71" s="45" t="s">
        <v>71</v>
      </c>
      <c r="C71" s="45" t="s">
        <v>72</v>
      </c>
      <c r="D71" s="45" t="s">
        <v>255</v>
      </c>
      <c r="E71" s="45" t="s">
        <v>247</v>
      </c>
      <c r="F71" s="45" t="s">
        <v>305</v>
      </c>
      <c r="G71" s="45" t="s">
        <v>311</v>
      </c>
      <c r="H71" s="45" t="s">
        <v>261</v>
      </c>
      <c r="I71" s="45" t="s">
        <v>312</v>
      </c>
      <c r="J71" s="55">
        <v>46023</v>
      </c>
      <c r="K71" s="55">
        <v>46387</v>
      </c>
      <c r="L71" s="45" t="s">
        <v>305</v>
      </c>
      <c r="M71" s="45" t="s">
        <v>313</v>
      </c>
      <c r="N71" s="45">
        <v>60</v>
      </c>
      <c r="O71" s="45">
        <v>60</v>
      </c>
      <c r="P71" s="45">
        <v>0</v>
      </c>
      <c r="Q71" s="45">
        <v>1</v>
      </c>
      <c r="R71" s="45">
        <v>974</v>
      </c>
      <c r="S71" s="45">
        <v>2864</v>
      </c>
      <c r="T71" s="45">
        <v>0</v>
      </c>
      <c r="U71" s="45">
        <v>62</v>
      </c>
      <c r="V71" s="45">
        <v>196</v>
      </c>
      <c r="W71" s="45" t="s">
        <v>309</v>
      </c>
      <c r="X71" s="45" t="s">
        <v>310</v>
      </c>
      <c r="Y71" s="47"/>
    </row>
    <row r="72" s="9" customFormat="1" ht="72" customHeight="1" spans="1:25">
      <c r="A72" s="45">
        <f>SUBTOTAL(3,$F$3:F72)-1</f>
        <v>67</v>
      </c>
      <c r="B72" s="45" t="s">
        <v>82</v>
      </c>
      <c r="C72" s="45" t="s">
        <v>83</v>
      </c>
      <c r="D72" s="45" t="s">
        <v>84</v>
      </c>
      <c r="E72" s="45" t="s">
        <v>247</v>
      </c>
      <c r="F72" s="45" t="s">
        <v>305</v>
      </c>
      <c r="G72" s="45" t="s">
        <v>314</v>
      </c>
      <c r="H72" s="45" t="s">
        <v>77</v>
      </c>
      <c r="I72" s="45" t="s">
        <v>315</v>
      </c>
      <c r="J72" s="55">
        <v>46023</v>
      </c>
      <c r="K72" s="55">
        <v>46387</v>
      </c>
      <c r="L72" s="45" t="s">
        <v>305</v>
      </c>
      <c r="M72" s="45" t="s">
        <v>316</v>
      </c>
      <c r="N72" s="45">
        <v>20</v>
      </c>
      <c r="O72" s="45">
        <v>20</v>
      </c>
      <c r="P72" s="45">
        <v>0</v>
      </c>
      <c r="Q72" s="45">
        <v>1</v>
      </c>
      <c r="R72" s="45">
        <v>169</v>
      </c>
      <c r="S72" s="45">
        <v>368</v>
      </c>
      <c r="T72" s="45">
        <v>0</v>
      </c>
      <c r="U72" s="45">
        <v>7</v>
      </c>
      <c r="V72" s="45">
        <v>26</v>
      </c>
      <c r="W72" s="45" t="s">
        <v>309</v>
      </c>
      <c r="X72" s="45" t="s">
        <v>310</v>
      </c>
      <c r="Y72" s="47"/>
    </row>
    <row r="73" s="9" customFormat="1" ht="77" customHeight="1" spans="1:25">
      <c r="A73" s="45">
        <f>SUBTOTAL(3,$F$3:F73)-1</f>
        <v>68</v>
      </c>
      <c r="B73" s="45" t="s">
        <v>82</v>
      </c>
      <c r="C73" s="45" t="s">
        <v>83</v>
      </c>
      <c r="D73" s="45" t="s">
        <v>84</v>
      </c>
      <c r="E73" s="45" t="s">
        <v>247</v>
      </c>
      <c r="F73" s="45" t="s">
        <v>305</v>
      </c>
      <c r="G73" s="45" t="s">
        <v>317</v>
      </c>
      <c r="H73" s="45" t="s">
        <v>77</v>
      </c>
      <c r="I73" s="45" t="s">
        <v>307</v>
      </c>
      <c r="J73" s="55">
        <v>46023</v>
      </c>
      <c r="K73" s="55">
        <v>46387</v>
      </c>
      <c r="L73" s="45" t="s">
        <v>305</v>
      </c>
      <c r="M73" s="45" t="s">
        <v>318</v>
      </c>
      <c r="N73" s="45">
        <v>12</v>
      </c>
      <c r="O73" s="45">
        <v>12</v>
      </c>
      <c r="P73" s="45">
        <v>0</v>
      </c>
      <c r="Q73" s="45">
        <v>1</v>
      </c>
      <c r="R73" s="45">
        <v>121</v>
      </c>
      <c r="S73" s="45">
        <v>386</v>
      </c>
      <c r="T73" s="45">
        <v>0</v>
      </c>
      <c r="U73" s="44">
        <v>5</v>
      </c>
      <c r="V73" s="44">
        <v>16</v>
      </c>
      <c r="W73" s="45" t="s">
        <v>309</v>
      </c>
      <c r="X73" s="45" t="s">
        <v>310</v>
      </c>
      <c r="Y73" s="47"/>
    </row>
    <row r="74" s="1" customFormat="1" ht="90" customHeight="1" spans="1:25">
      <c r="A74" s="45">
        <f>SUBTOTAL(3,$F$3:F74)-1</f>
        <v>69</v>
      </c>
      <c r="B74" s="45" t="s">
        <v>71</v>
      </c>
      <c r="C74" s="45" t="s">
        <v>72</v>
      </c>
      <c r="D74" s="45" t="s">
        <v>255</v>
      </c>
      <c r="E74" s="45" t="s">
        <v>247</v>
      </c>
      <c r="F74" s="45" t="s">
        <v>263</v>
      </c>
      <c r="G74" s="45" t="s">
        <v>319</v>
      </c>
      <c r="H74" s="45" t="s">
        <v>265</v>
      </c>
      <c r="I74" s="45" t="s">
        <v>263</v>
      </c>
      <c r="J74" s="48">
        <v>2026.04</v>
      </c>
      <c r="K74" s="44">
        <v>2026.08</v>
      </c>
      <c r="L74" s="45" t="s">
        <v>263</v>
      </c>
      <c r="M74" s="45" t="s">
        <v>320</v>
      </c>
      <c r="N74" s="44">
        <v>22</v>
      </c>
      <c r="O74" s="44">
        <v>22</v>
      </c>
      <c r="P74" s="44">
        <v>0</v>
      </c>
      <c r="Q74" s="44">
        <v>1</v>
      </c>
      <c r="R74" s="44">
        <v>620</v>
      </c>
      <c r="S74" s="44">
        <v>2359</v>
      </c>
      <c r="T74" s="44">
        <v>0</v>
      </c>
      <c r="U74" s="44">
        <v>46</v>
      </c>
      <c r="V74" s="44">
        <v>122</v>
      </c>
      <c r="W74" s="45" t="s">
        <v>244</v>
      </c>
      <c r="X74" s="45" t="s">
        <v>267</v>
      </c>
      <c r="Y74" s="47"/>
    </row>
    <row r="75" s="13" customFormat="1" ht="90" customHeight="1" spans="1:25">
      <c r="A75" s="45">
        <f>SUBTOTAL(3,$F$3:F75)-1</f>
        <v>70</v>
      </c>
      <c r="B75" s="45" t="s">
        <v>71</v>
      </c>
      <c r="C75" s="45" t="s">
        <v>72</v>
      </c>
      <c r="D75" s="45" t="s">
        <v>255</v>
      </c>
      <c r="E75" s="45" t="s">
        <v>247</v>
      </c>
      <c r="F75" s="45" t="s">
        <v>263</v>
      </c>
      <c r="G75" s="52" t="s">
        <v>321</v>
      </c>
      <c r="H75" s="45" t="s">
        <v>77</v>
      </c>
      <c r="I75" s="45" t="s">
        <v>263</v>
      </c>
      <c r="J75" s="45">
        <v>2026.01</v>
      </c>
      <c r="K75" s="45">
        <v>2026.12</v>
      </c>
      <c r="L75" s="45" t="s">
        <v>263</v>
      </c>
      <c r="M75" s="45" t="s">
        <v>322</v>
      </c>
      <c r="N75" s="44">
        <v>20</v>
      </c>
      <c r="O75" s="45">
        <v>20</v>
      </c>
      <c r="P75" s="45">
        <v>0</v>
      </c>
      <c r="Q75" s="45">
        <v>1</v>
      </c>
      <c r="R75" s="45">
        <v>213</v>
      </c>
      <c r="S75" s="45">
        <v>769</v>
      </c>
      <c r="T75" s="45">
        <v>0</v>
      </c>
      <c r="U75" s="44">
        <v>46</v>
      </c>
      <c r="V75" s="44">
        <v>124</v>
      </c>
      <c r="W75" s="45" t="s">
        <v>244</v>
      </c>
      <c r="X75" s="45" t="s">
        <v>310</v>
      </c>
      <c r="Y75" s="47"/>
    </row>
    <row r="76" s="9" customFormat="1" ht="90" customHeight="1" spans="1:25">
      <c r="A76" s="45">
        <f>SUBTOTAL(3,$F$3:F76)-1</f>
        <v>71</v>
      </c>
      <c r="B76" s="45" t="s">
        <v>71</v>
      </c>
      <c r="C76" s="45" t="s">
        <v>72</v>
      </c>
      <c r="D76" s="45" t="s">
        <v>255</v>
      </c>
      <c r="E76" s="45" t="s">
        <v>247</v>
      </c>
      <c r="F76" s="45" t="s">
        <v>263</v>
      </c>
      <c r="G76" s="45" t="s">
        <v>323</v>
      </c>
      <c r="H76" s="45" t="s">
        <v>324</v>
      </c>
      <c r="I76" s="45" t="s">
        <v>263</v>
      </c>
      <c r="J76" s="45">
        <v>2026.1</v>
      </c>
      <c r="K76" s="45">
        <v>2026.6</v>
      </c>
      <c r="L76" s="45" t="s">
        <v>263</v>
      </c>
      <c r="M76" s="45" t="s">
        <v>325</v>
      </c>
      <c r="N76" s="45">
        <v>6</v>
      </c>
      <c r="O76" s="45">
        <v>6</v>
      </c>
      <c r="P76" s="45">
        <v>0</v>
      </c>
      <c r="Q76" s="45">
        <v>1</v>
      </c>
      <c r="R76" s="45">
        <v>29</v>
      </c>
      <c r="S76" s="45">
        <v>106</v>
      </c>
      <c r="T76" s="45">
        <v>0</v>
      </c>
      <c r="U76" s="45">
        <v>5</v>
      </c>
      <c r="V76" s="45">
        <v>15</v>
      </c>
      <c r="W76" s="45" t="s">
        <v>326</v>
      </c>
      <c r="X76" s="45" t="s">
        <v>81</v>
      </c>
      <c r="Y76" s="47"/>
    </row>
    <row r="77" s="1" customFormat="1" ht="94" customHeight="1" spans="1:25">
      <c r="A77" s="45">
        <f>SUBTOTAL(3,$F$3:F77)-1</f>
        <v>72</v>
      </c>
      <c r="B77" s="45" t="s">
        <v>71</v>
      </c>
      <c r="C77" s="45" t="s">
        <v>72</v>
      </c>
      <c r="D77" s="45" t="s">
        <v>255</v>
      </c>
      <c r="E77" s="45" t="s">
        <v>247</v>
      </c>
      <c r="F77" s="45" t="s">
        <v>272</v>
      </c>
      <c r="G77" s="45" t="s">
        <v>327</v>
      </c>
      <c r="H77" s="45" t="s">
        <v>77</v>
      </c>
      <c r="I77" s="45" t="s">
        <v>328</v>
      </c>
      <c r="J77" s="55">
        <v>46023</v>
      </c>
      <c r="K77" s="55">
        <v>46387</v>
      </c>
      <c r="L77" s="45" t="s">
        <v>272</v>
      </c>
      <c r="M77" s="45" t="s">
        <v>329</v>
      </c>
      <c r="N77" s="45">
        <v>45</v>
      </c>
      <c r="O77" s="45">
        <v>45</v>
      </c>
      <c r="P77" s="45">
        <v>0</v>
      </c>
      <c r="Q77" s="45">
        <v>1</v>
      </c>
      <c r="R77" s="45">
        <v>120</v>
      </c>
      <c r="S77" s="45">
        <v>520</v>
      </c>
      <c r="T77" s="45">
        <v>0</v>
      </c>
      <c r="U77" s="45">
        <v>15</v>
      </c>
      <c r="V77" s="45">
        <v>52</v>
      </c>
      <c r="W77" s="45" t="s">
        <v>244</v>
      </c>
      <c r="X77" s="45" t="s">
        <v>81</v>
      </c>
      <c r="Y77" s="47"/>
    </row>
    <row r="78" s="1" customFormat="1" ht="94" customHeight="1" spans="1:25">
      <c r="A78" s="45">
        <f>SUBTOTAL(3,$F$3:F78)-1</f>
        <v>73</v>
      </c>
      <c r="B78" s="45" t="s">
        <v>71</v>
      </c>
      <c r="C78" s="45" t="s">
        <v>72</v>
      </c>
      <c r="D78" s="45" t="s">
        <v>255</v>
      </c>
      <c r="E78" s="45" t="s">
        <v>247</v>
      </c>
      <c r="F78" s="45" t="s">
        <v>272</v>
      </c>
      <c r="G78" s="45" t="s">
        <v>330</v>
      </c>
      <c r="H78" s="45" t="s">
        <v>77</v>
      </c>
      <c r="I78" s="45" t="s">
        <v>274</v>
      </c>
      <c r="J78" s="55">
        <v>46023</v>
      </c>
      <c r="K78" s="55">
        <v>46387</v>
      </c>
      <c r="L78" s="45" t="s">
        <v>272</v>
      </c>
      <c r="M78" s="45" t="s">
        <v>331</v>
      </c>
      <c r="N78" s="45">
        <v>20</v>
      </c>
      <c r="O78" s="45">
        <v>20</v>
      </c>
      <c r="P78" s="45">
        <v>0</v>
      </c>
      <c r="Q78" s="45">
        <v>1</v>
      </c>
      <c r="R78" s="45">
        <v>80</v>
      </c>
      <c r="S78" s="45">
        <v>315</v>
      </c>
      <c r="T78" s="45">
        <v>0</v>
      </c>
      <c r="U78" s="45">
        <v>18</v>
      </c>
      <c r="V78" s="45">
        <v>52</v>
      </c>
      <c r="W78" s="45" t="s">
        <v>244</v>
      </c>
      <c r="X78" s="45" t="s">
        <v>81</v>
      </c>
      <c r="Y78" s="47"/>
    </row>
    <row r="79" s="14" customFormat="1" ht="94" customHeight="1" spans="1:25">
      <c r="A79" s="45">
        <f>SUBTOTAL(3,$F$3:F79)-1</f>
        <v>74</v>
      </c>
      <c r="B79" s="45" t="s">
        <v>71</v>
      </c>
      <c r="C79" s="45" t="s">
        <v>72</v>
      </c>
      <c r="D79" s="45" t="s">
        <v>255</v>
      </c>
      <c r="E79" s="45" t="s">
        <v>247</v>
      </c>
      <c r="F79" s="45" t="s">
        <v>272</v>
      </c>
      <c r="G79" s="45" t="s">
        <v>332</v>
      </c>
      <c r="H79" s="45" t="s">
        <v>77</v>
      </c>
      <c r="I79" s="45" t="s">
        <v>328</v>
      </c>
      <c r="J79" s="55">
        <v>46023</v>
      </c>
      <c r="K79" s="55">
        <v>46387</v>
      </c>
      <c r="L79" s="45" t="s">
        <v>272</v>
      </c>
      <c r="M79" s="45" t="s">
        <v>333</v>
      </c>
      <c r="N79" s="45">
        <v>23</v>
      </c>
      <c r="O79" s="45">
        <v>23</v>
      </c>
      <c r="P79" s="45">
        <v>0</v>
      </c>
      <c r="Q79" s="45">
        <v>1</v>
      </c>
      <c r="R79" s="45">
        <v>28</v>
      </c>
      <c r="S79" s="45">
        <v>80</v>
      </c>
      <c r="T79" s="45">
        <v>0</v>
      </c>
      <c r="U79" s="45">
        <v>8</v>
      </c>
      <c r="V79" s="45">
        <v>32</v>
      </c>
      <c r="W79" s="45" t="s">
        <v>244</v>
      </c>
      <c r="X79" s="45" t="s">
        <v>81</v>
      </c>
      <c r="Y79" s="47"/>
    </row>
    <row r="80" s="10" customFormat="1" ht="101" customHeight="1" spans="1:25">
      <c r="A80" s="45">
        <f>SUBTOTAL(3,$F$3:F80)-1</f>
        <v>75</v>
      </c>
      <c r="B80" s="45" t="s">
        <v>82</v>
      </c>
      <c r="C80" s="45" t="s">
        <v>83</v>
      </c>
      <c r="D80" s="45" t="s">
        <v>84</v>
      </c>
      <c r="E80" s="45" t="s">
        <v>247</v>
      </c>
      <c r="F80" s="45" t="s">
        <v>272</v>
      </c>
      <c r="G80" s="54" t="s">
        <v>334</v>
      </c>
      <c r="H80" s="45" t="s">
        <v>77</v>
      </c>
      <c r="I80" s="45" t="s">
        <v>328</v>
      </c>
      <c r="J80" s="55">
        <v>46023</v>
      </c>
      <c r="K80" s="55">
        <v>46387</v>
      </c>
      <c r="L80" s="45" t="s">
        <v>272</v>
      </c>
      <c r="M80" s="45" t="s">
        <v>335</v>
      </c>
      <c r="N80" s="45">
        <v>35</v>
      </c>
      <c r="O80" s="45">
        <v>35</v>
      </c>
      <c r="P80" s="45">
        <v>0</v>
      </c>
      <c r="Q80" s="45">
        <v>1</v>
      </c>
      <c r="R80" s="45">
        <v>100</v>
      </c>
      <c r="S80" s="45">
        <v>356</v>
      </c>
      <c r="T80" s="45">
        <v>0</v>
      </c>
      <c r="U80" s="44">
        <v>15</v>
      </c>
      <c r="V80" s="44">
        <v>56</v>
      </c>
      <c r="W80" s="45" t="s">
        <v>309</v>
      </c>
      <c r="X80" s="45" t="s">
        <v>310</v>
      </c>
      <c r="Y80" s="47"/>
    </row>
    <row r="81" s="10" customFormat="1" ht="76" customHeight="1" spans="1:26">
      <c r="A81" s="45">
        <f>SUBTOTAL(3,$F$3:F81)-1</f>
        <v>76</v>
      </c>
      <c r="B81" s="45" t="s">
        <v>71</v>
      </c>
      <c r="C81" s="45" t="s">
        <v>72</v>
      </c>
      <c r="D81" s="45" t="s">
        <v>255</v>
      </c>
      <c r="E81" s="45" t="s">
        <v>247</v>
      </c>
      <c r="F81" s="45" t="s">
        <v>272</v>
      </c>
      <c r="G81" s="45" t="s">
        <v>336</v>
      </c>
      <c r="H81" s="45" t="s">
        <v>77</v>
      </c>
      <c r="I81" s="45" t="s">
        <v>328</v>
      </c>
      <c r="J81" s="55">
        <v>46023</v>
      </c>
      <c r="K81" s="55">
        <v>46387</v>
      </c>
      <c r="L81" s="45" t="s">
        <v>272</v>
      </c>
      <c r="M81" s="45" t="s">
        <v>337</v>
      </c>
      <c r="N81" s="45">
        <v>50</v>
      </c>
      <c r="O81" s="45">
        <v>50</v>
      </c>
      <c r="P81" s="45">
        <v>0</v>
      </c>
      <c r="Q81" s="45">
        <v>1</v>
      </c>
      <c r="R81" s="45">
        <v>56</v>
      </c>
      <c r="S81" s="45">
        <v>190</v>
      </c>
      <c r="T81" s="45">
        <v>0</v>
      </c>
      <c r="U81" s="44">
        <v>12</v>
      </c>
      <c r="V81" s="44">
        <v>36</v>
      </c>
      <c r="W81" s="45" t="s">
        <v>309</v>
      </c>
      <c r="X81" s="45" t="s">
        <v>310</v>
      </c>
      <c r="Y81" s="47"/>
    </row>
    <row r="82" s="10" customFormat="1" ht="76" customHeight="1" spans="1:26">
      <c r="A82" s="45">
        <f>SUBTOTAL(3,$F$3:F82)-1</f>
        <v>77</v>
      </c>
      <c r="B82" s="45" t="s">
        <v>82</v>
      </c>
      <c r="C82" s="45" t="s">
        <v>83</v>
      </c>
      <c r="D82" s="45" t="s">
        <v>84</v>
      </c>
      <c r="E82" s="45" t="s">
        <v>247</v>
      </c>
      <c r="F82" s="45" t="s">
        <v>272</v>
      </c>
      <c r="G82" s="45" t="s">
        <v>338</v>
      </c>
      <c r="H82" s="45" t="s">
        <v>77</v>
      </c>
      <c r="I82" s="45" t="s">
        <v>339</v>
      </c>
      <c r="J82" s="55">
        <v>46023</v>
      </c>
      <c r="K82" s="55">
        <v>46387</v>
      </c>
      <c r="L82" s="45" t="s">
        <v>272</v>
      </c>
      <c r="M82" s="45" t="s">
        <v>340</v>
      </c>
      <c r="N82" s="45">
        <v>40</v>
      </c>
      <c r="O82" s="45">
        <v>40</v>
      </c>
      <c r="P82" s="45">
        <v>0</v>
      </c>
      <c r="Q82" s="45">
        <v>1</v>
      </c>
      <c r="R82" s="45">
        <v>45</v>
      </c>
      <c r="S82" s="45">
        <v>150</v>
      </c>
      <c r="T82" s="45">
        <v>0</v>
      </c>
      <c r="U82" s="44">
        <v>5</v>
      </c>
      <c r="V82" s="44">
        <v>22</v>
      </c>
      <c r="W82" s="45" t="s">
        <v>309</v>
      </c>
      <c r="X82" s="45" t="s">
        <v>310</v>
      </c>
      <c r="Y82" s="47"/>
    </row>
    <row r="83" s="1" customFormat="1" ht="105" customHeight="1" spans="1:26">
      <c r="A83" s="45">
        <f>SUBTOTAL(3,$F$3:F83)-1</f>
        <v>78</v>
      </c>
      <c r="B83" s="45" t="s">
        <v>82</v>
      </c>
      <c r="C83" s="45" t="s">
        <v>83</v>
      </c>
      <c r="D83" s="45" t="s">
        <v>84</v>
      </c>
      <c r="E83" s="44" t="s">
        <v>247</v>
      </c>
      <c r="F83" s="45" t="s">
        <v>341</v>
      </c>
      <c r="G83" s="45" t="s">
        <v>342</v>
      </c>
      <c r="H83" s="45" t="s">
        <v>77</v>
      </c>
      <c r="I83" s="45" t="s">
        <v>343</v>
      </c>
      <c r="J83" s="45">
        <v>2026.03</v>
      </c>
      <c r="K83" s="45">
        <v>2026.05</v>
      </c>
      <c r="L83" s="45" t="s">
        <v>341</v>
      </c>
      <c r="M83" s="45" t="s">
        <v>344</v>
      </c>
      <c r="N83" s="45">
        <v>2.7</v>
      </c>
      <c r="O83" s="45">
        <v>2.7</v>
      </c>
      <c r="P83" s="45">
        <v>0</v>
      </c>
      <c r="Q83" s="45">
        <v>1</v>
      </c>
      <c r="R83" s="45">
        <v>30</v>
      </c>
      <c r="S83" s="45">
        <v>139</v>
      </c>
      <c r="T83" s="45">
        <v>0</v>
      </c>
      <c r="U83" s="45">
        <v>4</v>
      </c>
      <c r="V83" s="45">
        <v>12</v>
      </c>
      <c r="W83" s="45" t="s">
        <v>253</v>
      </c>
      <c r="X83" s="45" t="s">
        <v>254</v>
      </c>
      <c r="Y83" s="47"/>
    </row>
    <row r="84" s="15" customFormat="1" ht="105" customHeight="1" spans="1:26">
      <c r="A84" s="45">
        <f>SUBTOTAL(3,$F$3:F84)-1</f>
        <v>79</v>
      </c>
      <c r="B84" s="45" t="s">
        <v>71</v>
      </c>
      <c r="C84" s="45" t="s">
        <v>72</v>
      </c>
      <c r="D84" s="45" t="s">
        <v>255</v>
      </c>
      <c r="E84" s="45" t="s">
        <v>247</v>
      </c>
      <c r="F84" s="45" t="s">
        <v>341</v>
      </c>
      <c r="G84" s="45" t="s">
        <v>345</v>
      </c>
      <c r="H84" s="45" t="s">
        <v>77</v>
      </c>
      <c r="I84" s="45" t="s">
        <v>346</v>
      </c>
      <c r="J84" s="45">
        <v>2026.03</v>
      </c>
      <c r="K84" s="45">
        <v>2026.04</v>
      </c>
      <c r="L84" s="45" t="s">
        <v>341</v>
      </c>
      <c r="M84" s="45" t="s">
        <v>347</v>
      </c>
      <c r="N84" s="45">
        <v>7.2</v>
      </c>
      <c r="O84" s="45">
        <v>7.2</v>
      </c>
      <c r="P84" s="45">
        <v>0</v>
      </c>
      <c r="Q84" s="45">
        <v>1</v>
      </c>
      <c r="R84" s="45">
        <v>118</v>
      </c>
      <c r="S84" s="45">
        <v>325</v>
      </c>
      <c r="T84" s="45">
        <v>0</v>
      </c>
      <c r="U84" s="45">
        <v>10</v>
      </c>
      <c r="V84" s="45">
        <v>35</v>
      </c>
      <c r="W84" s="45" t="s">
        <v>244</v>
      </c>
      <c r="X84" s="45" t="s">
        <v>310</v>
      </c>
      <c r="Y84" s="47"/>
    </row>
    <row r="85" s="15" customFormat="1" ht="107" customHeight="1" spans="1:26">
      <c r="A85" s="45">
        <f>SUBTOTAL(3,$F$3:F85)-1</f>
        <v>80</v>
      </c>
      <c r="B85" s="45" t="s">
        <v>71</v>
      </c>
      <c r="C85" s="45" t="s">
        <v>72</v>
      </c>
      <c r="D85" s="45" t="s">
        <v>255</v>
      </c>
      <c r="E85" s="45" t="s">
        <v>247</v>
      </c>
      <c r="F85" s="45" t="s">
        <v>341</v>
      </c>
      <c r="G85" s="45" t="s">
        <v>348</v>
      </c>
      <c r="H85" s="45" t="s">
        <v>77</v>
      </c>
      <c r="I85" s="45" t="s">
        <v>343</v>
      </c>
      <c r="J85" s="45">
        <v>2026.03</v>
      </c>
      <c r="K85" s="45">
        <v>2026.04</v>
      </c>
      <c r="L85" s="45" t="s">
        <v>341</v>
      </c>
      <c r="M85" s="45" t="s">
        <v>349</v>
      </c>
      <c r="N85" s="45">
        <v>6.73</v>
      </c>
      <c r="O85" s="45">
        <v>6.73</v>
      </c>
      <c r="P85" s="45">
        <v>0</v>
      </c>
      <c r="Q85" s="45">
        <v>1</v>
      </c>
      <c r="R85" s="45">
        <v>45</v>
      </c>
      <c r="S85" s="45">
        <v>168</v>
      </c>
      <c r="T85" s="45">
        <v>0</v>
      </c>
      <c r="U85" s="45">
        <v>7</v>
      </c>
      <c r="V85" s="45">
        <v>24</v>
      </c>
      <c r="W85" s="45" t="s">
        <v>309</v>
      </c>
      <c r="X85" s="45" t="s">
        <v>310</v>
      </c>
      <c r="Y85" s="47"/>
    </row>
    <row r="86" s="1" customFormat="1" ht="107" customHeight="1" spans="1:26">
      <c r="A86" s="45">
        <f>SUBTOTAL(3,$F$3:F86)-1</f>
        <v>81</v>
      </c>
      <c r="B86" s="45" t="s">
        <v>82</v>
      </c>
      <c r="C86" s="45" t="s">
        <v>83</v>
      </c>
      <c r="D86" s="45" t="s">
        <v>84</v>
      </c>
      <c r="E86" s="45" t="s">
        <v>247</v>
      </c>
      <c r="F86" s="45" t="s">
        <v>341</v>
      </c>
      <c r="G86" s="45" t="s">
        <v>350</v>
      </c>
      <c r="H86" s="45" t="s">
        <v>261</v>
      </c>
      <c r="I86" s="45" t="s">
        <v>346</v>
      </c>
      <c r="J86" s="45">
        <v>2026.04</v>
      </c>
      <c r="K86" s="45">
        <v>2026.06</v>
      </c>
      <c r="L86" s="45" t="s">
        <v>341</v>
      </c>
      <c r="M86" s="45" t="s">
        <v>351</v>
      </c>
      <c r="N86" s="45">
        <v>3</v>
      </c>
      <c r="O86" s="45">
        <v>3</v>
      </c>
      <c r="P86" s="45">
        <v>0</v>
      </c>
      <c r="Q86" s="45">
        <v>1</v>
      </c>
      <c r="R86" s="45">
        <v>42</v>
      </c>
      <c r="S86" s="45">
        <v>189</v>
      </c>
      <c r="T86" s="45">
        <v>0</v>
      </c>
      <c r="U86" s="45">
        <v>6</v>
      </c>
      <c r="V86" s="45">
        <v>22</v>
      </c>
      <c r="W86" s="45" t="s">
        <v>253</v>
      </c>
      <c r="X86" s="45" t="s">
        <v>254</v>
      </c>
      <c r="Y86" s="47"/>
    </row>
    <row r="87" s="16" customFormat="1" ht="95" customHeight="1" spans="1:26">
      <c r="A87" s="45">
        <f>SUBTOTAL(3,$F$3:F87)-1</f>
        <v>82</v>
      </c>
      <c r="B87" s="45" t="s">
        <v>82</v>
      </c>
      <c r="C87" s="45" t="s">
        <v>83</v>
      </c>
      <c r="D87" s="45" t="s">
        <v>84</v>
      </c>
      <c r="E87" s="45" t="s">
        <v>247</v>
      </c>
      <c r="F87" s="45" t="s">
        <v>341</v>
      </c>
      <c r="G87" s="45" t="s">
        <v>352</v>
      </c>
      <c r="H87" s="45" t="s">
        <v>261</v>
      </c>
      <c r="I87" s="45" t="s">
        <v>343</v>
      </c>
      <c r="J87" s="45">
        <v>2026.11</v>
      </c>
      <c r="K87" s="45">
        <v>2026.12</v>
      </c>
      <c r="L87" s="45" t="s">
        <v>341</v>
      </c>
      <c r="M87" s="45" t="s">
        <v>353</v>
      </c>
      <c r="N87" s="56">
        <v>5</v>
      </c>
      <c r="O87" s="56">
        <v>5</v>
      </c>
      <c r="P87" s="45">
        <v>0</v>
      </c>
      <c r="Q87" s="45">
        <v>1</v>
      </c>
      <c r="R87" s="45">
        <v>96</v>
      </c>
      <c r="S87" s="45">
        <v>425</v>
      </c>
      <c r="T87" s="45">
        <v>0</v>
      </c>
      <c r="U87" s="45">
        <v>26</v>
      </c>
      <c r="V87" s="45">
        <v>80</v>
      </c>
      <c r="W87" s="45" t="s">
        <v>253</v>
      </c>
      <c r="X87" s="45" t="s">
        <v>254</v>
      </c>
      <c r="Y87" s="47"/>
      <c r="Z87" s="57"/>
    </row>
    <row r="88" s="13" customFormat="1" ht="145" customHeight="1" spans="1:26">
      <c r="A88" s="45">
        <f>SUBTOTAL(3,$F$3:F88)-1</f>
        <v>83</v>
      </c>
      <c r="B88" s="45" t="s">
        <v>82</v>
      </c>
      <c r="C88" s="45" t="s">
        <v>83</v>
      </c>
      <c r="D88" s="45" t="s">
        <v>84</v>
      </c>
      <c r="E88" s="45" t="s">
        <v>247</v>
      </c>
      <c r="F88" s="45" t="s">
        <v>341</v>
      </c>
      <c r="G88" s="45" t="s">
        <v>354</v>
      </c>
      <c r="H88" s="45" t="s">
        <v>77</v>
      </c>
      <c r="I88" s="45" t="s">
        <v>346</v>
      </c>
      <c r="J88" s="45">
        <v>2026.11</v>
      </c>
      <c r="K88" s="45" t="s">
        <v>355</v>
      </c>
      <c r="L88" s="45" t="s">
        <v>341</v>
      </c>
      <c r="M88" s="45" t="s">
        <v>356</v>
      </c>
      <c r="N88" s="45">
        <v>6</v>
      </c>
      <c r="O88" s="45">
        <v>6</v>
      </c>
      <c r="P88" s="45">
        <v>0</v>
      </c>
      <c r="Q88" s="45">
        <v>1</v>
      </c>
      <c r="R88" s="45">
        <v>262</v>
      </c>
      <c r="S88" s="45">
        <v>863</v>
      </c>
      <c r="T88" s="45">
        <v>0</v>
      </c>
      <c r="U88" s="45">
        <v>45</v>
      </c>
      <c r="V88" s="45">
        <v>146</v>
      </c>
      <c r="W88" s="45" t="s">
        <v>253</v>
      </c>
      <c r="X88" s="45" t="s">
        <v>254</v>
      </c>
      <c r="Y88" s="47"/>
    </row>
    <row r="89" s="9" customFormat="1" ht="87" customHeight="1" spans="1:26">
      <c r="A89" s="45">
        <f>SUBTOTAL(3,$F$3:F89)-1</f>
        <v>84</v>
      </c>
      <c r="B89" s="45" t="s">
        <v>82</v>
      </c>
      <c r="C89" s="45" t="s">
        <v>83</v>
      </c>
      <c r="D89" s="45" t="s">
        <v>84</v>
      </c>
      <c r="E89" s="45" t="s">
        <v>247</v>
      </c>
      <c r="F89" s="45" t="s">
        <v>357</v>
      </c>
      <c r="G89" s="45" t="s">
        <v>358</v>
      </c>
      <c r="H89" s="45" t="s">
        <v>77</v>
      </c>
      <c r="I89" s="45" t="s">
        <v>357</v>
      </c>
      <c r="J89" s="45">
        <v>2026.1</v>
      </c>
      <c r="K89" s="45">
        <v>2026.12</v>
      </c>
      <c r="L89" s="45" t="s">
        <v>357</v>
      </c>
      <c r="M89" s="45" t="s">
        <v>359</v>
      </c>
      <c r="N89" s="45">
        <v>25</v>
      </c>
      <c r="O89" s="45">
        <v>25</v>
      </c>
      <c r="P89" s="45">
        <v>0</v>
      </c>
      <c r="Q89" s="45">
        <v>1</v>
      </c>
      <c r="R89" s="45">
        <v>24</v>
      </c>
      <c r="S89" s="45">
        <v>76</v>
      </c>
      <c r="T89" s="45">
        <v>0</v>
      </c>
      <c r="U89" s="45">
        <v>3</v>
      </c>
      <c r="V89" s="45">
        <v>10</v>
      </c>
      <c r="W89" s="45" t="s">
        <v>244</v>
      </c>
      <c r="X89" s="45" t="s">
        <v>267</v>
      </c>
      <c r="Y89" s="47"/>
    </row>
    <row r="90" s="9" customFormat="1" ht="90" customHeight="1" spans="1:26">
      <c r="A90" s="45">
        <f>SUBTOTAL(3,$F$3:F90)-1</f>
        <v>85</v>
      </c>
      <c r="B90" s="45" t="s">
        <v>82</v>
      </c>
      <c r="C90" s="45" t="s">
        <v>83</v>
      </c>
      <c r="D90" s="45" t="s">
        <v>84</v>
      </c>
      <c r="E90" s="45" t="s">
        <v>247</v>
      </c>
      <c r="F90" s="45" t="s">
        <v>357</v>
      </c>
      <c r="G90" s="45" t="s">
        <v>360</v>
      </c>
      <c r="H90" s="45" t="s">
        <v>361</v>
      </c>
      <c r="I90" s="45" t="s">
        <v>357</v>
      </c>
      <c r="J90" s="45">
        <v>2026.1</v>
      </c>
      <c r="K90" s="45">
        <v>2026.12</v>
      </c>
      <c r="L90" s="45" t="s">
        <v>357</v>
      </c>
      <c r="M90" s="45" t="s">
        <v>362</v>
      </c>
      <c r="N90" s="45">
        <v>30</v>
      </c>
      <c r="O90" s="45">
        <v>30</v>
      </c>
      <c r="P90" s="45">
        <v>0</v>
      </c>
      <c r="Q90" s="45">
        <v>1</v>
      </c>
      <c r="R90" s="45">
        <v>38</v>
      </c>
      <c r="S90" s="45">
        <v>126</v>
      </c>
      <c r="T90" s="45">
        <v>0</v>
      </c>
      <c r="U90" s="45">
        <v>4</v>
      </c>
      <c r="V90" s="45">
        <v>13</v>
      </c>
      <c r="W90" s="45" t="s">
        <v>253</v>
      </c>
      <c r="X90" s="45" t="s">
        <v>254</v>
      </c>
      <c r="Y90" s="47"/>
    </row>
    <row r="91" s="9" customFormat="1" ht="117" customHeight="1" spans="1:26">
      <c r="A91" s="45">
        <f>SUBTOTAL(3,$F$3:F91)-1</f>
        <v>86</v>
      </c>
      <c r="B91" s="45" t="s">
        <v>82</v>
      </c>
      <c r="C91" s="45" t="s">
        <v>83</v>
      </c>
      <c r="D91" s="45" t="s">
        <v>84</v>
      </c>
      <c r="E91" s="45" t="s">
        <v>247</v>
      </c>
      <c r="F91" s="45" t="s">
        <v>357</v>
      </c>
      <c r="G91" s="45" t="s">
        <v>363</v>
      </c>
      <c r="H91" s="45" t="s">
        <v>361</v>
      </c>
      <c r="I91" s="45" t="s">
        <v>357</v>
      </c>
      <c r="J91" s="45">
        <v>2025.1</v>
      </c>
      <c r="K91" s="45">
        <v>2025.12</v>
      </c>
      <c r="L91" s="45" t="s">
        <v>357</v>
      </c>
      <c r="M91" s="45" t="s">
        <v>364</v>
      </c>
      <c r="N91" s="45">
        <v>15</v>
      </c>
      <c r="O91" s="45">
        <v>15</v>
      </c>
      <c r="P91" s="45">
        <v>0</v>
      </c>
      <c r="Q91" s="45">
        <v>1</v>
      </c>
      <c r="R91" s="45">
        <v>46</v>
      </c>
      <c r="S91" s="45">
        <v>192</v>
      </c>
      <c r="T91" s="45">
        <v>0</v>
      </c>
      <c r="U91" s="44">
        <v>4</v>
      </c>
      <c r="V91" s="44">
        <v>13</v>
      </c>
      <c r="W91" s="45" t="s">
        <v>253</v>
      </c>
      <c r="X91" s="45" t="s">
        <v>254</v>
      </c>
      <c r="Y91" s="47"/>
    </row>
    <row r="92" s="16" customFormat="1" ht="131.25" customHeight="1" spans="1:26">
      <c r="A92" s="45">
        <f>SUBTOTAL(3,$F$3:F92)-1</f>
        <v>87</v>
      </c>
      <c r="B92" s="45" t="s">
        <v>82</v>
      </c>
      <c r="C92" s="45" t="s">
        <v>83</v>
      </c>
      <c r="D92" s="45" t="s">
        <v>84</v>
      </c>
      <c r="E92" s="45" t="s">
        <v>247</v>
      </c>
      <c r="F92" s="45" t="s">
        <v>357</v>
      </c>
      <c r="G92" s="45" t="s">
        <v>365</v>
      </c>
      <c r="H92" s="45" t="s">
        <v>77</v>
      </c>
      <c r="I92" s="45" t="s">
        <v>357</v>
      </c>
      <c r="J92" s="45">
        <v>2026.1</v>
      </c>
      <c r="K92" s="45">
        <v>2026.12</v>
      </c>
      <c r="L92" s="45" t="s">
        <v>357</v>
      </c>
      <c r="M92" s="45" t="s">
        <v>366</v>
      </c>
      <c r="N92" s="56">
        <v>15</v>
      </c>
      <c r="O92" s="56">
        <v>15</v>
      </c>
      <c r="P92" s="45">
        <v>0</v>
      </c>
      <c r="Q92" s="45">
        <v>1</v>
      </c>
      <c r="R92" s="45">
        <v>36</v>
      </c>
      <c r="S92" s="45">
        <v>124</v>
      </c>
      <c r="T92" s="45">
        <v>0</v>
      </c>
      <c r="U92" s="45">
        <v>4</v>
      </c>
      <c r="V92" s="45">
        <v>14</v>
      </c>
      <c r="W92" s="45" t="s">
        <v>253</v>
      </c>
      <c r="X92" s="45" t="s">
        <v>254</v>
      </c>
      <c r="Y92" s="47"/>
      <c r="Z92" s="57"/>
    </row>
    <row r="93" s="9" customFormat="1" ht="87" customHeight="1" spans="1:26">
      <c r="A93" s="45">
        <f>SUBTOTAL(3,$F$3:F93)-1</f>
        <v>88</v>
      </c>
      <c r="B93" s="45" t="s">
        <v>82</v>
      </c>
      <c r="C93" s="45" t="s">
        <v>83</v>
      </c>
      <c r="D93" s="45" t="s">
        <v>84</v>
      </c>
      <c r="E93" s="45" t="s">
        <v>247</v>
      </c>
      <c r="F93" s="45" t="s">
        <v>268</v>
      </c>
      <c r="G93" s="45" t="s">
        <v>367</v>
      </c>
      <c r="H93" s="45" t="s">
        <v>77</v>
      </c>
      <c r="I93" s="45" t="s">
        <v>368</v>
      </c>
      <c r="J93" s="45">
        <v>2026.01</v>
      </c>
      <c r="K93" s="45">
        <v>2026.12</v>
      </c>
      <c r="L93" s="45" t="s">
        <v>268</v>
      </c>
      <c r="M93" s="45" t="s">
        <v>369</v>
      </c>
      <c r="N93" s="45">
        <v>30</v>
      </c>
      <c r="O93" s="45">
        <v>30</v>
      </c>
      <c r="P93" s="45">
        <v>0</v>
      </c>
      <c r="Q93" s="45">
        <v>1</v>
      </c>
      <c r="R93" s="45">
        <v>159</v>
      </c>
      <c r="S93" s="45">
        <v>292</v>
      </c>
      <c r="T93" s="45">
        <v>0</v>
      </c>
      <c r="U93" s="45">
        <v>14</v>
      </c>
      <c r="V93" s="45">
        <v>27</v>
      </c>
      <c r="W93" s="45" t="s">
        <v>326</v>
      </c>
      <c r="X93" s="45" t="s">
        <v>310</v>
      </c>
      <c r="Y93" s="47"/>
    </row>
    <row r="94" s="9" customFormat="1" ht="90" customHeight="1" spans="1:26">
      <c r="A94" s="45">
        <f>SUBTOTAL(3,$F$3:F94)-1</f>
        <v>89</v>
      </c>
      <c r="B94" s="45" t="s">
        <v>82</v>
      </c>
      <c r="C94" s="45" t="s">
        <v>83</v>
      </c>
      <c r="D94" s="45" t="s">
        <v>84</v>
      </c>
      <c r="E94" s="45" t="s">
        <v>247</v>
      </c>
      <c r="F94" s="45" t="s">
        <v>268</v>
      </c>
      <c r="G94" s="45" t="s">
        <v>370</v>
      </c>
      <c r="H94" s="45" t="s">
        <v>77</v>
      </c>
      <c r="I94" s="45" t="s">
        <v>371</v>
      </c>
      <c r="J94" s="45">
        <v>2026.01</v>
      </c>
      <c r="K94" s="45">
        <v>2026.12</v>
      </c>
      <c r="L94" s="45" t="s">
        <v>268</v>
      </c>
      <c r="M94" s="45" t="s">
        <v>372</v>
      </c>
      <c r="N94" s="45">
        <v>20</v>
      </c>
      <c r="O94" s="45">
        <v>20</v>
      </c>
      <c r="P94" s="45">
        <v>0</v>
      </c>
      <c r="Q94" s="45">
        <v>1</v>
      </c>
      <c r="R94" s="45">
        <v>112</v>
      </c>
      <c r="S94" s="45">
        <v>204</v>
      </c>
      <c r="T94" s="45">
        <v>0</v>
      </c>
      <c r="U94" s="45">
        <v>11</v>
      </c>
      <c r="V94" s="45">
        <v>21</v>
      </c>
      <c r="W94" s="45" t="s">
        <v>326</v>
      </c>
      <c r="X94" s="45" t="s">
        <v>310</v>
      </c>
      <c r="Y94" s="47"/>
    </row>
    <row r="95" s="9" customFormat="1" ht="117" customHeight="1" spans="1:26">
      <c r="A95" s="45">
        <f>SUBTOTAL(3,$F$3:F95)-1</f>
        <v>90</v>
      </c>
      <c r="B95" s="45" t="s">
        <v>82</v>
      </c>
      <c r="C95" s="45" t="s">
        <v>83</v>
      </c>
      <c r="D95" s="45" t="s">
        <v>84</v>
      </c>
      <c r="E95" s="45" t="s">
        <v>247</v>
      </c>
      <c r="F95" s="45" t="s">
        <v>268</v>
      </c>
      <c r="G95" s="45" t="s">
        <v>373</v>
      </c>
      <c r="H95" s="45" t="s">
        <v>77</v>
      </c>
      <c r="I95" s="45" t="s">
        <v>374</v>
      </c>
      <c r="J95" s="45">
        <v>2026.01</v>
      </c>
      <c r="K95" s="45">
        <v>2026.12</v>
      </c>
      <c r="L95" s="45" t="s">
        <v>268</v>
      </c>
      <c r="M95" s="45" t="s">
        <v>375</v>
      </c>
      <c r="N95" s="45">
        <v>25</v>
      </c>
      <c r="O95" s="45">
        <v>25</v>
      </c>
      <c r="P95" s="45">
        <v>0</v>
      </c>
      <c r="Q95" s="45">
        <v>1</v>
      </c>
      <c r="R95" s="45">
        <v>69</v>
      </c>
      <c r="S95" s="45">
        <v>142</v>
      </c>
      <c r="T95" s="45">
        <v>0</v>
      </c>
      <c r="U95" s="44">
        <v>9</v>
      </c>
      <c r="V95" s="44">
        <v>19</v>
      </c>
      <c r="W95" s="45" t="s">
        <v>326</v>
      </c>
      <c r="X95" s="45" t="s">
        <v>310</v>
      </c>
      <c r="Y95" s="47"/>
    </row>
    <row r="96" s="1" customFormat="1" ht="151" customHeight="1" spans="1:26">
      <c r="A96" s="45">
        <f>SUBTOTAL(3,$F$3:F96)-1</f>
        <v>91</v>
      </c>
      <c r="B96" s="45" t="s">
        <v>71</v>
      </c>
      <c r="C96" s="45" t="s">
        <v>72</v>
      </c>
      <c r="D96" s="45" t="s">
        <v>118</v>
      </c>
      <c r="E96" s="45" t="s">
        <v>247</v>
      </c>
      <c r="F96" s="45" t="s">
        <v>268</v>
      </c>
      <c r="G96" s="45" t="s">
        <v>376</v>
      </c>
      <c r="H96" s="45" t="s">
        <v>77</v>
      </c>
      <c r="I96" s="45" t="s">
        <v>377</v>
      </c>
      <c r="J96" s="45">
        <v>2026.01</v>
      </c>
      <c r="K96" s="45">
        <v>2026.12</v>
      </c>
      <c r="L96" s="45" t="s">
        <v>268</v>
      </c>
      <c r="M96" s="45" t="s">
        <v>378</v>
      </c>
      <c r="N96" s="45">
        <v>31</v>
      </c>
      <c r="O96" s="45">
        <v>31</v>
      </c>
      <c r="P96" s="45">
        <v>0</v>
      </c>
      <c r="Q96" s="45">
        <v>1</v>
      </c>
      <c r="R96" s="45">
        <v>141</v>
      </c>
      <c r="S96" s="45">
        <v>420</v>
      </c>
      <c r="T96" s="45">
        <v>0</v>
      </c>
      <c r="U96" s="45">
        <v>13</v>
      </c>
      <c r="V96" s="45">
        <v>22</v>
      </c>
      <c r="W96" s="45" t="s">
        <v>309</v>
      </c>
      <c r="X96" s="45" t="s">
        <v>81</v>
      </c>
      <c r="Y96" s="47"/>
    </row>
    <row r="97" s="16" customFormat="1" ht="95" customHeight="1" spans="1:26">
      <c r="A97" s="45">
        <f>SUBTOTAL(3,$F$3:F97)-1</f>
        <v>92</v>
      </c>
      <c r="B97" s="45" t="s">
        <v>71</v>
      </c>
      <c r="C97" s="45" t="s">
        <v>72</v>
      </c>
      <c r="D97" s="45" t="s">
        <v>118</v>
      </c>
      <c r="E97" s="45" t="s">
        <v>247</v>
      </c>
      <c r="F97" s="45" t="s">
        <v>268</v>
      </c>
      <c r="G97" s="45" t="s">
        <v>379</v>
      </c>
      <c r="H97" s="45" t="s">
        <v>380</v>
      </c>
      <c r="I97" s="45" t="s">
        <v>381</v>
      </c>
      <c r="J97" s="45">
        <v>2026.01</v>
      </c>
      <c r="K97" s="45">
        <v>2026.12</v>
      </c>
      <c r="L97" s="45" t="s">
        <v>268</v>
      </c>
      <c r="M97" s="45" t="s">
        <v>382</v>
      </c>
      <c r="N97" s="56">
        <v>13</v>
      </c>
      <c r="O97" s="56">
        <v>13</v>
      </c>
      <c r="P97" s="45">
        <v>0</v>
      </c>
      <c r="Q97" s="45">
        <v>1</v>
      </c>
      <c r="R97" s="45">
        <v>416</v>
      </c>
      <c r="S97" s="45">
        <v>772</v>
      </c>
      <c r="T97" s="45">
        <v>0</v>
      </c>
      <c r="U97" s="45">
        <v>27</v>
      </c>
      <c r="V97" s="45">
        <v>43</v>
      </c>
      <c r="W97" s="45" t="s">
        <v>309</v>
      </c>
      <c r="X97" s="45" t="s">
        <v>81</v>
      </c>
      <c r="Y97" s="47"/>
      <c r="Z97" s="57"/>
    </row>
    <row r="98" s="13" customFormat="1" ht="145" customHeight="1" spans="1:26">
      <c r="A98" s="45">
        <f>SUBTOTAL(3,$F$3:F98)-1</f>
        <v>93</v>
      </c>
      <c r="B98" s="45" t="s">
        <v>71</v>
      </c>
      <c r="C98" s="45" t="s">
        <v>72</v>
      </c>
      <c r="D98" s="45" t="s">
        <v>118</v>
      </c>
      <c r="E98" s="45" t="s">
        <v>247</v>
      </c>
      <c r="F98" s="45" t="s">
        <v>268</v>
      </c>
      <c r="G98" s="45" t="s">
        <v>383</v>
      </c>
      <c r="H98" s="45" t="s">
        <v>77</v>
      </c>
      <c r="I98" s="45" t="s">
        <v>368</v>
      </c>
      <c r="J98" s="45">
        <v>2026.01</v>
      </c>
      <c r="K98" s="45">
        <v>2026.12</v>
      </c>
      <c r="L98" s="45" t="s">
        <v>268</v>
      </c>
      <c r="M98" s="45" t="s">
        <v>384</v>
      </c>
      <c r="N98" s="45">
        <v>13</v>
      </c>
      <c r="O98" s="45">
        <v>13</v>
      </c>
      <c r="P98" s="45">
        <v>0</v>
      </c>
      <c r="Q98" s="45">
        <v>1</v>
      </c>
      <c r="R98" s="45">
        <v>95</v>
      </c>
      <c r="S98" s="45">
        <v>203</v>
      </c>
      <c r="T98" s="45">
        <v>0</v>
      </c>
      <c r="U98" s="45">
        <v>9</v>
      </c>
      <c r="V98" s="45">
        <v>23</v>
      </c>
      <c r="W98" s="45" t="s">
        <v>309</v>
      </c>
      <c r="X98" s="45" t="s">
        <v>81</v>
      </c>
      <c r="Y98" s="47"/>
    </row>
    <row r="99" s="2" customFormat="1" ht="104" customHeight="1" spans="1:26">
      <c r="A99" s="45">
        <f>SUBTOTAL(3,$F$3:F99)-1</f>
        <v>94</v>
      </c>
      <c r="B99" s="45" t="s">
        <v>71</v>
      </c>
      <c r="C99" s="45" t="s">
        <v>72</v>
      </c>
      <c r="D99" s="45" t="s">
        <v>84</v>
      </c>
      <c r="E99" s="45" t="s">
        <v>247</v>
      </c>
      <c r="F99" s="45" t="s">
        <v>385</v>
      </c>
      <c r="G99" s="45" t="s">
        <v>386</v>
      </c>
      <c r="H99" s="45" t="s">
        <v>361</v>
      </c>
      <c r="I99" s="45" t="s">
        <v>387</v>
      </c>
      <c r="J99" s="45">
        <v>2026.01</v>
      </c>
      <c r="K99" s="45">
        <v>2026.12</v>
      </c>
      <c r="L99" s="45" t="s">
        <v>250</v>
      </c>
      <c r="M99" s="45" t="s">
        <v>388</v>
      </c>
      <c r="N99" s="56">
        <v>48</v>
      </c>
      <c r="O99" s="56">
        <v>48</v>
      </c>
      <c r="P99" s="45">
        <v>0</v>
      </c>
      <c r="Q99" s="45">
        <v>1</v>
      </c>
      <c r="R99" s="45">
        <v>83</v>
      </c>
      <c r="S99" s="45">
        <v>360</v>
      </c>
      <c r="T99" s="45">
        <v>0</v>
      </c>
      <c r="U99" s="45">
        <v>18</v>
      </c>
      <c r="V99" s="45">
        <v>36</v>
      </c>
      <c r="W99" s="45" t="s">
        <v>253</v>
      </c>
      <c r="X99" s="45" t="s">
        <v>254</v>
      </c>
      <c r="Y99" s="47"/>
    </row>
    <row r="100" s="2" customFormat="1" ht="119" customHeight="1" spans="1:26">
      <c r="A100" s="45">
        <f>SUBTOTAL(3,$F$3:F100)-1</f>
        <v>95</v>
      </c>
      <c r="B100" s="45" t="s">
        <v>71</v>
      </c>
      <c r="C100" s="45" t="s">
        <v>72</v>
      </c>
      <c r="D100" s="45" t="s">
        <v>84</v>
      </c>
      <c r="E100" s="45" t="s">
        <v>247</v>
      </c>
      <c r="F100" s="45" t="s">
        <v>385</v>
      </c>
      <c r="G100" s="45" t="s">
        <v>389</v>
      </c>
      <c r="H100" s="45" t="s">
        <v>361</v>
      </c>
      <c r="I100" s="45" t="s">
        <v>390</v>
      </c>
      <c r="J100" s="45">
        <v>2026.01</v>
      </c>
      <c r="K100" s="45">
        <v>2026.12</v>
      </c>
      <c r="L100" s="45" t="s">
        <v>250</v>
      </c>
      <c r="M100" s="45" t="s">
        <v>391</v>
      </c>
      <c r="N100" s="45">
        <v>24</v>
      </c>
      <c r="O100" s="45">
        <v>24</v>
      </c>
      <c r="P100" s="45">
        <v>0</v>
      </c>
      <c r="Q100" s="45">
        <v>1</v>
      </c>
      <c r="R100" s="45">
        <v>58</v>
      </c>
      <c r="S100" s="45">
        <v>210</v>
      </c>
      <c r="T100" s="45">
        <v>0</v>
      </c>
      <c r="U100" s="45">
        <v>16</v>
      </c>
      <c r="V100" s="45">
        <v>56</v>
      </c>
      <c r="W100" s="45" t="s">
        <v>253</v>
      </c>
      <c r="X100" s="45" t="s">
        <v>254</v>
      </c>
      <c r="Y100" s="47"/>
    </row>
    <row r="101" s="9" customFormat="1" ht="107" customHeight="1" spans="1:26">
      <c r="A101" s="45">
        <f>SUBTOTAL(3,$F$3:F101)-1</f>
        <v>96</v>
      </c>
      <c r="B101" s="45" t="s">
        <v>71</v>
      </c>
      <c r="C101" s="45" t="s">
        <v>72</v>
      </c>
      <c r="D101" s="45" t="s">
        <v>84</v>
      </c>
      <c r="E101" s="45" t="s">
        <v>247</v>
      </c>
      <c r="F101" s="45" t="s">
        <v>385</v>
      </c>
      <c r="G101" s="45" t="s">
        <v>392</v>
      </c>
      <c r="H101" s="45" t="s">
        <v>361</v>
      </c>
      <c r="I101" s="45" t="s">
        <v>387</v>
      </c>
      <c r="J101" s="45">
        <v>2026.01</v>
      </c>
      <c r="K101" s="45">
        <v>2026.12</v>
      </c>
      <c r="L101" s="45" t="s">
        <v>250</v>
      </c>
      <c r="M101" s="45" t="s">
        <v>393</v>
      </c>
      <c r="N101" s="45">
        <v>38</v>
      </c>
      <c r="O101" s="45">
        <v>38</v>
      </c>
      <c r="P101" s="45">
        <v>0</v>
      </c>
      <c r="Q101" s="45">
        <v>1</v>
      </c>
      <c r="R101" s="45">
        <v>50</v>
      </c>
      <c r="S101" s="45">
        <v>170</v>
      </c>
      <c r="T101" s="45">
        <v>0</v>
      </c>
      <c r="U101" s="45">
        <v>14</v>
      </c>
      <c r="V101" s="45">
        <v>45</v>
      </c>
      <c r="W101" s="45" t="s">
        <v>253</v>
      </c>
      <c r="X101" s="45" t="s">
        <v>254</v>
      </c>
      <c r="Y101" s="47"/>
    </row>
    <row r="102" s="9" customFormat="1" ht="87" customHeight="1" spans="1:26">
      <c r="A102" s="45">
        <f>SUBTOTAL(3,$F$3:F102)-1</f>
        <v>97</v>
      </c>
      <c r="B102" s="47" t="s">
        <v>82</v>
      </c>
      <c r="C102" s="47" t="s">
        <v>83</v>
      </c>
      <c r="D102" s="47" t="s">
        <v>84</v>
      </c>
      <c r="E102" s="47" t="s">
        <v>247</v>
      </c>
      <c r="F102" s="47" t="s">
        <v>394</v>
      </c>
      <c r="G102" s="58" t="s">
        <v>395</v>
      </c>
      <c r="H102" s="47" t="s">
        <v>77</v>
      </c>
      <c r="I102" s="47" t="s">
        <v>396</v>
      </c>
      <c r="J102" s="47" t="s">
        <v>397</v>
      </c>
      <c r="K102" s="47" t="s">
        <v>398</v>
      </c>
      <c r="L102" s="47" t="s">
        <v>394</v>
      </c>
      <c r="M102" s="47" t="s">
        <v>399</v>
      </c>
      <c r="N102" s="47">
        <v>44</v>
      </c>
      <c r="O102" s="47">
        <v>44</v>
      </c>
      <c r="P102" s="47">
        <v>0</v>
      </c>
      <c r="Q102" s="47">
        <v>1</v>
      </c>
      <c r="R102" s="47">
        <v>26</v>
      </c>
      <c r="S102" s="47">
        <v>80</v>
      </c>
      <c r="T102" s="47">
        <v>1</v>
      </c>
      <c r="U102" s="47">
        <v>4</v>
      </c>
      <c r="V102" s="47">
        <v>13</v>
      </c>
      <c r="W102" s="47" t="s">
        <v>244</v>
      </c>
      <c r="X102" s="47" t="s">
        <v>267</v>
      </c>
      <c r="Y102" s="47"/>
    </row>
    <row r="103" s="9" customFormat="1" ht="90" customHeight="1" spans="1:26">
      <c r="A103" s="45">
        <f>SUBTOTAL(3,$F$3:F103)-1</f>
        <v>98</v>
      </c>
      <c r="B103" s="47" t="s">
        <v>82</v>
      </c>
      <c r="C103" s="47" t="s">
        <v>83</v>
      </c>
      <c r="D103" s="47" t="s">
        <v>84</v>
      </c>
      <c r="E103" s="47" t="s">
        <v>247</v>
      </c>
      <c r="F103" s="47" t="s">
        <v>394</v>
      </c>
      <c r="G103" s="58" t="s">
        <v>400</v>
      </c>
      <c r="H103" s="47" t="s">
        <v>77</v>
      </c>
      <c r="I103" s="47" t="s">
        <v>401</v>
      </c>
      <c r="J103" s="47" t="s">
        <v>397</v>
      </c>
      <c r="K103" s="47" t="s">
        <v>398</v>
      </c>
      <c r="L103" s="47" t="s">
        <v>394</v>
      </c>
      <c r="M103" s="47" t="s">
        <v>402</v>
      </c>
      <c r="N103" s="59">
        <v>20</v>
      </c>
      <c r="O103" s="59">
        <v>20</v>
      </c>
      <c r="P103" s="47">
        <v>0</v>
      </c>
      <c r="Q103" s="47">
        <v>1</v>
      </c>
      <c r="R103" s="45">
        <v>56</v>
      </c>
      <c r="S103" s="45">
        <v>224</v>
      </c>
      <c r="T103" s="45">
        <v>1</v>
      </c>
      <c r="U103" s="45">
        <v>10</v>
      </c>
      <c r="V103" s="45">
        <v>32</v>
      </c>
      <c r="W103" s="47" t="s">
        <v>244</v>
      </c>
      <c r="X103" s="47" t="s">
        <v>267</v>
      </c>
      <c r="Y103" s="47"/>
    </row>
    <row r="104" s="9" customFormat="1" ht="117" customHeight="1" spans="1:26">
      <c r="A104" s="45">
        <f>SUBTOTAL(3,$F$3:F104)-1</f>
        <v>99</v>
      </c>
      <c r="B104" s="47" t="s">
        <v>82</v>
      </c>
      <c r="C104" s="47" t="s">
        <v>83</v>
      </c>
      <c r="D104" s="47" t="s">
        <v>84</v>
      </c>
      <c r="E104" s="47" t="s">
        <v>247</v>
      </c>
      <c r="F104" s="47" t="s">
        <v>394</v>
      </c>
      <c r="G104" s="58" t="s">
        <v>403</v>
      </c>
      <c r="H104" s="47" t="s">
        <v>77</v>
      </c>
      <c r="I104" s="47" t="s">
        <v>404</v>
      </c>
      <c r="J104" s="47" t="s">
        <v>397</v>
      </c>
      <c r="K104" s="47" t="s">
        <v>398</v>
      </c>
      <c r="L104" s="47" t="s">
        <v>394</v>
      </c>
      <c r="M104" s="59" t="s">
        <v>405</v>
      </c>
      <c r="N104" s="59">
        <v>20</v>
      </c>
      <c r="O104" s="59">
        <v>20</v>
      </c>
      <c r="P104" s="47">
        <v>0</v>
      </c>
      <c r="Q104" s="47">
        <v>1</v>
      </c>
      <c r="R104" s="47">
        <v>20</v>
      </c>
      <c r="S104" s="47">
        <v>110</v>
      </c>
      <c r="T104" s="47">
        <v>1</v>
      </c>
      <c r="U104" s="47">
        <v>5</v>
      </c>
      <c r="V104" s="47">
        <v>19</v>
      </c>
      <c r="W104" s="47" t="s">
        <v>244</v>
      </c>
      <c r="X104" s="47" t="s">
        <v>267</v>
      </c>
      <c r="Y104" s="47"/>
    </row>
    <row r="105" s="10" customFormat="1" ht="151" customHeight="1" spans="1:26">
      <c r="A105" s="45">
        <f>SUBTOTAL(3,$F$3:F105)-1</f>
        <v>100</v>
      </c>
      <c r="B105" s="47" t="s">
        <v>82</v>
      </c>
      <c r="C105" s="47" t="s">
        <v>83</v>
      </c>
      <c r="D105" s="47" t="s">
        <v>84</v>
      </c>
      <c r="E105" s="47" t="s">
        <v>247</v>
      </c>
      <c r="F105" s="47" t="s">
        <v>394</v>
      </c>
      <c r="G105" s="58" t="s">
        <v>406</v>
      </c>
      <c r="H105" s="47" t="s">
        <v>77</v>
      </c>
      <c r="I105" s="47" t="s">
        <v>404</v>
      </c>
      <c r="J105" s="47" t="s">
        <v>397</v>
      </c>
      <c r="K105" s="47" t="s">
        <v>398</v>
      </c>
      <c r="L105" s="47" t="s">
        <v>394</v>
      </c>
      <c r="M105" s="47" t="s">
        <v>407</v>
      </c>
      <c r="N105" s="47">
        <v>20</v>
      </c>
      <c r="O105" s="47">
        <v>20</v>
      </c>
      <c r="P105" s="47">
        <v>0</v>
      </c>
      <c r="Q105" s="47">
        <v>1</v>
      </c>
      <c r="R105" s="47">
        <v>50</v>
      </c>
      <c r="S105" s="47">
        <v>260</v>
      </c>
      <c r="T105" s="47">
        <v>1</v>
      </c>
      <c r="U105" s="47">
        <v>5</v>
      </c>
      <c r="V105" s="47">
        <v>20</v>
      </c>
      <c r="W105" s="47" t="s">
        <v>244</v>
      </c>
      <c r="X105" s="47" t="s">
        <v>267</v>
      </c>
      <c r="Y105" s="47"/>
    </row>
    <row r="106" s="14" customFormat="1" ht="95" customHeight="1" spans="1:26">
      <c r="A106" s="45">
        <f>SUBTOTAL(3,$F$3:F106)-1</f>
        <v>101</v>
      </c>
      <c r="B106" s="47" t="s">
        <v>82</v>
      </c>
      <c r="C106" s="47" t="s">
        <v>83</v>
      </c>
      <c r="D106" s="47" t="s">
        <v>84</v>
      </c>
      <c r="E106" s="47" t="s">
        <v>247</v>
      </c>
      <c r="F106" s="47" t="s">
        <v>394</v>
      </c>
      <c r="G106" s="58" t="s">
        <v>408</v>
      </c>
      <c r="H106" s="47" t="s">
        <v>77</v>
      </c>
      <c r="I106" s="47" t="s">
        <v>409</v>
      </c>
      <c r="J106" s="47" t="s">
        <v>397</v>
      </c>
      <c r="K106" s="47" t="s">
        <v>398</v>
      </c>
      <c r="L106" s="47" t="s">
        <v>394</v>
      </c>
      <c r="M106" s="47" t="s">
        <v>410</v>
      </c>
      <c r="N106" s="60">
        <v>82</v>
      </c>
      <c r="O106" s="60">
        <v>82</v>
      </c>
      <c r="P106" s="47">
        <v>0</v>
      </c>
      <c r="Q106" s="47">
        <v>1</v>
      </c>
      <c r="R106" s="47">
        <v>230</v>
      </c>
      <c r="S106" s="47">
        <v>1150</v>
      </c>
      <c r="T106" s="47">
        <v>1</v>
      </c>
      <c r="U106" s="47">
        <v>22</v>
      </c>
      <c r="V106" s="47">
        <v>64</v>
      </c>
      <c r="W106" s="47" t="s">
        <v>244</v>
      </c>
      <c r="X106" s="47" t="s">
        <v>267</v>
      </c>
      <c r="Y106" s="47"/>
      <c r="Z106" s="61"/>
    </row>
    <row r="107" s="17" customFormat="1" ht="145" customHeight="1" spans="1:26">
      <c r="A107" s="45">
        <f>SUBTOTAL(3,$F$3:F107)-1</f>
        <v>102</v>
      </c>
      <c r="B107" s="47" t="s">
        <v>71</v>
      </c>
      <c r="C107" s="47" t="s">
        <v>72</v>
      </c>
      <c r="D107" s="47" t="s">
        <v>255</v>
      </c>
      <c r="E107" s="47" t="s">
        <v>247</v>
      </c>
      <c r="F107" s="47" t="s">
        <v>394</v>
      </c>
      <c r="G107" s="58" t="s">
        <v>411</v>
      </c>
      <c r="H107" s="59" t="s">
        <v>412</v>
      </c>
      <c r="I107" s="47" t="s">
        <v>404</v>
      </c>
      <c r="J107" s="59">
        <v>2026.4</v>
      </c>
      <c r="K107" s="59">
        <v>2026.6</v>
      </c>
      <c r="L107" s="47" t="s">
        <v>394</v>
      </c>
      <c r="M107" s="47" t="s">
        <v>413</v>
      </c>
      <c r="N107" s="59">
        <v>15</v>
      </c>
      <c r="O107" s="59">
        <v>15</v>
      </c>
      <c r="P107" s="59">
        <v>0</v>
      </c>
      <c r="Q107" s="47">
        <v>1</v>
      </c>
      <c r="R107" s="47">
        <v>146</v>
      </c>
      <c r="S107" s="47">
        <v>682</v>
      </c>
      <c r="T107" s="47">
        <v>1</v>
      </c>
      <c r="U107" s="47">
        <v>25</v>
      </c>
      <c r="V107" s="47">
        <v>88</v>
      </c>
      <c r="W107" s="47" t="s">
        <v>244</v>
      </c>
      <c r="X107" s="47" t="s">
        <v>267</v>
      </c>
      <c r="Y107" s="47"/>
    </row>
    <row r="108" s="18" customFormat="1" ht="87" customHeight="1" spans="1:26">
      <c r="A108" s="45">
        <f>SUBTOTAL(3,$F$3:F108)-1</f>
        <v>103</v>
      </c>
      <c r="B108" s="45" t="s">
        <v>71</v>
      </c>
      <c r="C108" s="45" t="s">
        <v>72</v>
      </c>
      <c r="D108" s="45" t="s">
        <v>255</v>
      </c>
      <c r="E108" s="45" t="s">
        <v>247</v>
      </c>
      <c r="F108" s="45" t="s">
        <v>414</v>
      </c>
      <c r="G108" s="45" t="s">
        <v>415</v>
      </c>
      <c r="H108" s="45" t="s">
        <v>412</v>
      </c>
      <c r="I108" s="45" t="s">
        <v>414</v>
      </c>
      <c r="J108" s="45" t="s">
        <v>416</v>
      </c>
      <c r="K108" s="45" t="s">
        <v>417</v>
      </c>
      <c r="L108" s="45" t="s">
        <v>414</v>
      </c>
      <c r="M108" s="45" t="s">
        <v>337</v>
      </c>
      <c r="N108" s="45">
        <v>50</v>
      </c>
      <c r="O108" s="45">
        <v>50</v>
      </c>
      <c r="P108" s="45">
        <v>0</v>
      </c>
      <c r="Q108" s="45">
        <v>1</v>
      </c>
      <c r="R108" s="45">
        <v>75</v>
      </c>
      <c r="S108" s="45">
        <v>224</v>
      </c>
      <c r="T108" s="45">
        <v>1</v>
      </c>
      <c r="U108" s="45">
        <v>66</v>
      </c>
      <c r="V108" s="45">
        <v>9</v>
      </c>
      <c r="W108" s="45" t="s">
        <v>244</v>
      </c>
      <c r="X108" s="45" t="s">
        <v>267</v>
      </c>
      <c r="Y108" s="47"/>
    </row>
    <row r="109" s="18" customFormat="1" ht="90" customHeight="1" spans="1:26">
      <c r="A109" s="45">
        <f>SUBTOTAL(3,$F$3:F109)-1</f>
        <v>104</v>
      </c>
      <c r="B109" s="45" t="s">
        <v>71</v>
      </c>
      <c r="C109" s="45" t="s">
        <v>110</v>
      </c>
      <c r="D109" s="45" t="s">
        <v>418</v>
      </c>
      <c r="E109" s="45" t="s">
        <v>247</v>
      </c>
      <c r="F109" s="45" t="s">
        <v>414</v>
      </c>
      <c r="G109" s="45" t="s">
        <v>419</v>
      </c>
      <c r="H109" s="45" t="s">
        <v>77</v>
      </c>
      <c r="I109" s="45" t="s">
        <v>414</v>
      </c>
      <c r="J109" s="45" t="s">
        <v>420</v>
      </c>
      <c r="K109" s="45" t="s">
        <v>421</v>
      </c>
      <c r="L109" s="45" t="s">
        <v>414</v>
      </c>
      <c r="M109" s="45" t="s">
        <v>422</v>
      </c>
      <c r="N109" s="45">
        <v>20</v>
      </c>
      <c r="O109" s="45">
        <v>20</v>
      </c>
      <c r="P109" s="45">
        <v>0</v>
      </c>
      <c r="Q109" s="45">
        <v>1</v>
      </c>
      <c r="R109" s="45">
        <v>75</v>
      </c>
      <c r="S109" s="45">
        <v>224</v>
      </c>
      <c r="T109" s="45">
        <v>1</v>
      </c>
      <c r="U109" s="45">
        <v>66</v>
      </c>
      <c r="V109" s="45">
        <v>9</v>
      </c>
      <c r="W109" s="45" t="s">
        <v>244</v>
      </c>
      <c r="X109" s="45" t="s">
        <v>267</v>
      </c>
      <c r="Y109" s="47"/>
    </row>
    <row r="110" s="18" customFormat="1" ht="117" customHeight="1" spans="1:26">
      <c r="A110" s="45">
        <f>SUBTOTAL(3,$F$3:F110)-1</f>
        <v>105</v>
      </c>
      <c r="B110" s="45" t="s">
        <v>71</v>
      </c>
      <c r="C110" s="45" t="s">
        <v>72</v>
      </c>
      <c r="D110" s="45" t="s">
        <v>255</v>
      </c>
      <c r="E110" s="45" t="s">
        <v>247</v>
      </c>
      <c r="F110" s="45" t="s">
        <v>414</v>
      </c>
      <c r="G110" s="45" t="s">
        <v>423</v>
      </c>
      <c r="H110" s="45" t="s">
        <v>77</v>
      </c>
      <c r="I110" s="45" t="s">
        <v>414</v>
      </c>
      <c r="J110" s="45" t="s">
        <v>424</v>
      </c>
      <c r="K110" s="45" t="s">
        <v>425</v>
      </c>
      <c r="L110" s="45" t="s">
        <v>414</v>
      </c>
      <c r="M110" s="45" t="s">
        <v>426</v>
      </c>
      <c r="N110" s="45">
        <v>25</v>
      </c>
      <c r="O110" s="45">
        <v>25</v>
      </c>
      <c r="P110" s="45">
        <v>0</v>
      </c>
      <c r="Q110" s="45">
        <v>1</v>
      </c>
      <c r="R110" s="45">
        <v>40</v>
      </c>
      <c r="S110" s="45">
        <v>224</v>
      </c>
      <c r="T110" s="45">
        <v>1</v>
      </c>
      <c r="U110" s="45">
        <v>66</v>
      </c>
      <c r="V110" s="45">
        <v>9</v>
      </c>
      <c r="W110" s="45" t="s">
        <v>244</v>
      </c>
      <c r="X110" s="45" t="s">
        <v>267</v>
      </c>
      <c r="Y110" s="47"/>
    </row>
    <row r="111" s="19" customFormat="1" ht="151" customHeight="1" spans="1:26">
      <c r="A111" s="45">
        <f>SUBTOTAL(3,$F$3:F111)-1</f>
        <v>106</v>
      </c>
      <c r="B111" s="45" t="s">
        <v>82</v>
      </c>
      <c r="C111" s="45" t="s">
        <v>83</v>
      </c>
      <c r="D111" s="45" t="s">
        <v>84</v>
      </c>
      <c r="E111" s="45" t="s">
        <v>247</v>
      </c>
      <c r="F111" s="45" t="s">
        <v>414</v>
      </c>
      <c r="G111" s="45" t="s">
        <v>427</v>
      </c>
      <c r="H111" s="45" t="s">
        <v>77</v>
      </c>
      <c r="I111" s="45" t="s">
        <v>414</v>
      </c>
      <c r="J111" s="45" t="s">
        <v>397</v>
      </c>
      <c r="K111" s="45" t="s">
        <v>428</v>
      </c>
      <c r="L111" s="45" t="s">
        <v>414</v>
      </c>
      <c r="M111" s="45" t="s">
        <v>429</v>
      </c>
      <c r="N111" s="45">
        <v>25</v>
      </c>
      <c r="O111" s="45">
        <v>25</v>
      </c>
      <c r="P111" s="45">
        <v>0</v>
      </c>
      <c r="Q111" s="45">
        <v>1</v>
      </c>
      <c r="R111" s="45">
        <v>75</v>
      </c>
      <c r="S111" s="45">
        <v>224</v>
      </c>
      <c r="T111" s="45">
        <v>1</v>
      </c>
      <c r="U111" s="45">
        <v>66</v>
      </c>
      <c r="V111" s="45">
        <v>9</v>
      </c>
      <c r="W111" s="45" t="s">
        <v>244</v>
      </c>
      <c r="X111" s="45" t="s">
        <v>267</v>
      </c>
      <c r="Y111" s="47"/>
    </row>
    <row r="112" s="20" customFormat="1" ht="95" customHeight="1" spans="1:26">
      <c r="A112" s="45">
        <f>SUBTOTAL(3,$F$3:F112)-1</f>
        <v>107</v>
      </c>
      <c r="B112" s="45" t="s">
        <v>71</v>
      </c>
      <c r="C112" s="45" t="s">
        <v>72</v>
      </c>
      <c r="D112" s="45" t="s">
        <v>430</v>
      </c>
      <c r="E112" s="45" t="s">
        <v>247</v>
      </c>
      <c r="F112" s="45" t="s">
        <v>414</v>
      </c>
      <c r="G112" s="45" t="s">
        <v>431</v>
      </c>
      <c r="H112" s="45" t="s">
        <v>77</v>
      </c>
      <c r="I112" s="45" t="s">
        <v>432</v>
      </c>
      <c r="J112" s="45" t="s">
        <v>397</v>
      </c>
      <c r="K112" s="45" t="s">
        <v>433</v>
      </c>
      <c r="L112" s="45" t="s">
        <v>414</v>
      </c>
      <c r="M112" s="45" t="s">
        <v>434</v>
      </c>
      <c r="N112" s="56">
        <v>10</v>
      </c>
      <c r="O112" s="56">
        <v>10</v>
      </c>
      <c r="P112" s="45">
        <v>0</v>
      </c>
      <c r="Q112" s="45">
        <v>1</v>
      </c>
      <c r="R112" s="45">
        <v>10</v>
      </c>
      <c r="S112" s="45">
        <v>30</v>
      </c>
      <c r="T112" s="45">
        <v>1</v>
      </c>
      <c r="U112" s="45">
        <v>9</v>
      </c>
      <c r="V112" s="45">
        <v>1</v>
      </c>
      <c r="W112" s="45" t="s">
        <v>244</v>
      </c>
      <c r="X112" s="45" t="s">
        <v>267</v>
      </c>
      <c r="Y112" s="47"/>
      <c r="Z112" s="62"/>
    </row>
    <row r="113" s="20" customFormat="1" ht="95" customHeight="1" spans="1:26">
      <c r="A113" s="45">
        <f>SUBTOTAL(3,$F$3:F113)-1</f>
        <v>108</v>
      </c>
      <c r="B113" s="45" t="s">
        <v>82</v>
      </c>
      <c r="C113" s="45" t="s">
        <v>435</v>
      </c>
      <c r="D113" s="45" t="s">
        <v>436</v>
      </c>
      <c r="E113" s="45" t="s">
        <v>247</v>
      </c>
      <c r="F113" s="45" t="s">
        <v>414</v>
      </c>
      <c r="G113" s="45" t="s">
        <v>437</v>
      </c>
      <c r="H113" s="45" t="s">
        <v>438</v>
      </c>
      <c r="I113" s="45" t="s">
        <v>439</v>
      </c>
      <c r="J113" s="45" t="s">
        <v>440</v>
      </c>
      <c r="K113" s="45" t="s">
        <v>441</v>
      </c>
      <c r="L113" s="45" t="s">
        <v>414</v>
      </c>
      <c r="M113" s="45" t="s">
        <v>442</v>
      </c>
      <c r="N113" s="56">
        <v>6</v>
      </c>
      <c r="O113" s="56">
        <v>6</v>
      </c>
      <c r="P113" s="45">
        <v>0</v>
      </c>
      <c r="Q113" s="45">
        <v>1</v>
      </c>
      <c r="R113" s="45">
        <v>26</v>
      </c>
      <c r="S113" s="45">
        <v>110</v>
      </c>
      <c r="T113" s="45">
        <v>1</v>
      </c>
      <c r="U113" s="45">
        <v>22</v>
      </c>
      <c r="V113" s="45">
        <v>4</v>
      </c>
      <c r="W113" s="45" t="s">
        <v>244</v>
      </c>
      <c r="X113" s="45" t="s">
        <v>267</v>
      </c>
      <c r="Y113" s="47"/>
      <c r="Z113" s="62"/>
    </row>
    <row r="114" s="17" customFormat="1" ht="145" customHeight="1" spans="1:26">
      <c r="A114" s="45">
        <f>SUBTOTAL(3,$F$3:F114)-1</f>
        <v>109</v>
      </c>
      <c r="B114" s="45" t="s">
        <v>82</v>
      </c>
      <c r="C114" s="45" t="s">
        <v>435</v>
      </c>
      <c r="D114" s="45" t="s">
        <v>436</v>
      </c>
      <c r="E114" s="45" t="s">
        <v>247</v>
      </c>
      <c r="F114" s="45" t="s">
        <v>414</v>
      </c>
      <c r="G114" s="45" t="s">
        <v>443</v>
      </c>
      <c r="H114" s="45" t="s">
        <v>438</v>
      </c>
      <c r="I114" s="45" t="s">
        <v>444</v>
      </c>
      <c r="J114" s="45" t="s">
        <v>440</v>
      </c>
      <c r="K114" s="45" t="s">
        <v>441</v>
      </c>
      <c r="L114" s="45" t="s">
        <v>414</v>
      </c>
      <c r="M114" s="45" t="s">
        <v>445</v>
      </c>
      <c r="N114" s="45">
        <v>47</v>
      </c>
      <c r="O114" s="45">
        <v>47</v>
      </c>
      <c r="P114" s="45">
        <v>0</v>
      </c>
      <c r="Q114" s="45">
        <v>1</v>
      </c>
      <c r="R114" s="45">
        <v>24</v>
      </c>
      <c r="S114" s="45">
        <v>100</v>
      </c>
      <c r="T114" s="45">
        <v>1</v>
      </c>
      <c r="U114" s="45">
        <v>22</v>
      </c>
      <c r="V114" s="45">
        <v>2</v>
      </c>
      <c r="W114" s="45" t="s">
        <v>244</v>
      </c>
      <c r="X114" s="45" t="s">
        <v>267</v>
      </c>
      <c r="Y114" s="47"/>
      <c r="Z114" s="63"/>
    </row>
    <row r="115" s="21" customFormat="1" ht="108" customHeight="1" spans="1:26">
      <c r="A115" s="45">
        <f>SUBTOTAL(3,$F$3:F115)-1</f>
        <v>110</v>
      </c>
      <c r="B115" s="45" t="s">
        <v>446</v>
      </c>
      <c r="C115" s="45" t="s">
        <v>72</v>
      </c>
      <c r="D115" s="45" t="s">
        <v>447</v>
      </c>
      <c r="E115" s="45" t="s">
        <v>448</v>
      </c>
      <c r="F115" s="45" t="s">
        <v>449</v>
      </c>
      <c r="G115" s="45" t="s">
        <v>450</v>
      </c>
      <c r="H115" s="45" t="s">
        <v>361</v>
      </c>
      <c r="I115" s="45" t="s">
        <v>451</v>
      </c>
      <c r="J115" s="45">
        <v>2026.3</v>
      </c>
      <c r="K115" s="45">
        <v>2026.9</v>
      </c>
      <c r="L115" s="45" t="s">
        <v>449</v>
      </c>
      <c r="M115" s="45" t="s">
        <v>452</v>
      </c>
      <c r="N115" s="45">
        <v>48</v>
      </c>
      <c r="O115" s="45">
        <v>48</v>
      </c>
      <c r="P115" s="45">
        <v>0</v>
      </c>
      <c r="Q115" s="45">
        <v>1</v>
      </c>
      <c r="R115" s="45">
        <v>145</v>
      </c>
      <c r="S115" s="45">
        <v>512</v>
      </c>
      <c r="T115" s="45">
        <v>1</v>
      </c>
      <c r="U115" s="45">
        <v>21</v>
      </c>
      <c r="V115" s="45">
        <v>71</v>
      </c>
      <c r="W115" s="45" t="s">
        <v>453</v>
      </c>
      <c r="X115" s="45" t="s">
        <v>454</v>
      </c>
      <c r="Y115" s="45"/>
    </row>
    <row r="116" s="21" customFormat="1" ht="48" spans="1:26">
      <c r="A116" s="45">
        <f>SUBTOTAL(3,$F$3:F116)-1</f>
        <v>111</v>
      </c>
      <c r="B116" s="45" t="s">
        <v>82</v>
      </c>
      <c r="C116" s="45" t="s">
        <v>104</v>
      </c>
      <c r="D116" s="45" t="s">
        <v>455</v>
      </c>
      <c r="E116" s="45" t="s">
        <v>448</v>
      </c>
      <c r="F116" s="45" t="s">
        <v>449</v>
      </c>
      <c r="G116" s="45" t="s">
        <v>456</v>
      </c>
      <c r="H116" s="45" t="s">
        <v>77</v>
      </c>
      <c r="I116" s="45" t="s">
        <v>449</v>
      </c>
      <c r="J116" s="45">
        <v>2026.1</v>
      </c>
      <c r="K116" s="45">
        <v>2026.12</v>
      </c>
      <c r="L116" s="45" t="s">
        <v>449</v>
      </c>
      <c r="M116" s="45" t="s">
        <v>457</v>
      </c>
      <c r="N116" s="45">
        <v>20</v>
      </c>
      <c r="O116" s="45">
        <v>20</v>
      </c>
      <c r="P116" s="45">
        <v>0</v>
      </c>
      <c r="Q116" s="45">
        <v>1</v>
      </c>
      <c r="R116" s="45">
        <v>180</v>
      </c>
      <c r="S116" s="45">
        <v>245</v>
      </c>
      <c r="T116" s="45">
        <v>1</v>
      </c>
      <c r="U116" s="45">
        <v>50</v>
      </c>
      <c r="V116" s="45">
        <v>158</v>
      </c>
      <c r="W116" s="45" t="s">
        <v>458</v>
      </c>
      <c r="X116" s="45" t="s">
        <v>459</v>
      </c>
      <c r="Y116" s="45"/>
    </row>
    <row r="117" s="21" customFormat="1" ht="48" spans="1:26">
      <c r="A117" s="45">
        <f>SUBTOTAL(3,$F$3:F117)-1</f>
        <v>112</v>
      </c>
      <c r="B117" s="45" t="s">
        <v>82</v>
      </c>
      <c r="C117" s="45" t="s">
        <v>104</v>
      </c>
      <c r="D117" s="45" t="s">
        <v>460</v>
      </c>
      <c r="E117" s="45" t="s">
        <v>448</v>
      </c>
      <c r="F117" s="45" t="s">
        <v>449</v>
      </c>
      <c r="G117" s="45" t="s">
        <v>461</v>
      </c>
      <c r="H117" s="45" t="s">
        <v>77</v>
      </c>
      <c r="I117" s="45" t="s">
        <v>462</v>
      </c>
      <c r="J117" s="45">
        <v>2026.1</v>
      </c>
      <c r="K117" s="45">
        <v>2026.12</v>
      </c>
      <c r="L117" s="45" t="s">
        <v>449</v>
      </c>
      <c r="M117" s="45" t="s">
        <v>463</v>
      </c>
      <c r="N117" s="45">
        <v>240</v>
      </c>
      <c r="O117" s="45">
        <v>240</v>
      </c>
      <c r="P117" s="45">
        <v>0</v>
      </c>
      <c r="Q117" s="45">
        <v>1</v>
      </c>
      <c r="R117" s="45">
        <v>126</v>
      </c>
      <c r="S117" s="45">
        <v>438</v>
      </c>
      <c r="T117" s="45">
        <v>1</v>
      </c>
      <c r="U117" s="45">
        <v>69</v>
      </c>
      <c r="V117" s="45">
        <v>207</v>
      </c>
      <c r="W117" s="45" t="s">
        <v>464</v>
      </c>
      <c r="X117" s="45" t="s">
        <v>465</v>
      </c>
      <c r="Y117" s="45"/>
    </row>
    <row r="118" s="21" customFormat="1" ht="60" spans="1:26">
      <c r="A118" s="45">
        <f>SUBTOTAL(3,$F$3:F118)-1</f>
        <v>113</v>
      </c>
      <c r="B118" s="45" t="s">
        <v>446</v>
      </c>
      <c r="C118" s="45" t="s">
        <v>72</v>
      </c>
      <c r="D118" s="45" t="s">
        <v>466</v>
      </c>
      <c r="E118" s="45" t="s">
        <v>448</v>
      </c>
      <c r="F118" s="45" t="s">
        <v>449</v>
      </c>
      <c r="G118" s="45" t="s">
        <v>467</v>
      </c>
      <c r="H118" s="45" t="s">
        <v>77</v>
      </c>
      <c r="I118" s="45" t="s">
        <v>451</v>
      </c>
      <c r="J118" s="45">
        <v>2026.3</v>
      </c>
      <c r="K118" s="45">
        <v>2026.9</v>
      </c>
      <c r="L118" s="45" t="s">
        <v>449</v>
      </c>
      <c r="M118" s="45" t="s">
        <v>468</v>
      </c>
      <c r="N118" s="45">
        <v>47.25</v>
      </c>
      <c r="O118" s="45">
        <v>47.25</v>
      </c>
      <c r="P118" s="45">
        <v>0</v>
      </c>
      <c r="Q118" s="45">
        <v>1</v>
      </c>
      <c r="R118" s="45">
        <v>41</v>
      </c>
      <c r="S118" s="45">
        <v>128</v>
      </c>
      <c r="T118" s="45">
        <v>1</v>
      </c>
      <c r="U118" s="45">
        <v>13</v>
      </c>
      <c r="V118" s="45">
        <v>40</v>
      </c>
      <c r="W118" s="45" t="s">
        <v>453</v>
      </c>
      <c r="X118" s="45" t="s">
        <v>454</v>
      </c>
      <c r="Y118" s="45"/>
    </row>
    <row r="119" s="21" customFormat="1" ht="60" spans="1:26">
      <c r="A119" s="45">
        <f>SUBTOTAL(3,$F$3:F119)-1</f>
        <v>114</v>
      </c>
      <c r="B119" s="45" t="s">
        <v>446</v>
      </c>
      <c r="C119" s="45" t="s">
        <v>72</v>
      </c>
      <c r="D119" s="45" t="s">
        <v>466</v>
      </c>
      <c r="E119" s="45" t="s">
        <v>448</v>
      </c>
      <c r="F119" s="45" t="s">
        <v>449</v>
      </c>
      <c r="G119" s="45" t="s">
        <v>469</v>
      </c>
      <c r="H119" s="45" t="s">
        <v>77</v>
      </c>
      <c r="I119" s="45" t="s">
        <v>451</v>
      </c>
      <c r="J119" s="45">
        <v>2026.3</v>
      </c>
      <c r="K119" s="45">
        <v>2026.9</v>
      </c>
      <c r="L119" s="45" t="s">
        <v>449</v>
      </c>
      <c r="M119" s="45" t="s">
        <v>470</v>
      </c>
      <c r="N119" s="45">
        <v>48.65</v>
      </c>
      <c r="O119" s="45">
        <v>48.65</v>
      </c>
      <c r="P119" s="45">
        <v>0</v>
      </c>
      <c r="Q119" s="45">
        <v>1</v>
      </c>
      <c r="R119" s="45">
        <v>41</v>
      </c>
      <c r="S119" s="45">
        <v>128</v>
      </c>
      <c r="T119" s="45">
        <v>1</v>
      </c>
      <c r="U119" s="45">
        <v>13</v>
      </c>
      <c r="V119" s="45">
        <v>40</v>
      </c>
      <c r="W119" s="45" t="s">
        <v>453</v>
      </c>
      <c r="X119" s="45" t="s">
        <v>454</v>
      </c>
      <c r="Y119" s="45"/>
    </row>
    <row r="120" s="21" customFormat="1" ht="127" customHeight="1" spans="1:26">
      <c r="A120" s="45">
        <f>SUBTOTAL(3,$F$3:F120)-1</f>
        <v>115</v>
      </c>
      <c r="B120" s="45" t="s">
        <v>82</v>
      </c>
      <c r="C120" s="45" t="s">
        <v>83</v>
      </c>
      <c r="D120" s="45" t="s">
        <v>84</v>
      </c>
      <c r="E120" s="45" t="s">
        <v>448</v>
      </c>
      <c r="F120" s="44" t="s">
        <v>471</v>
      </c>
      <c r="G120" s="45" t="s">
        <v>472</v>
      </c>
      <c r="H120" s="45" t="s">
        <v>77</v>
      </c>
      <c r="I120" s="44" t="s">
        <v>473</v>
      </c>
      <c r="J120" s="45">
        <v>2026.9</v>
      </c>
      <c r="K120" s="50" t="s">
        <v>199</v>
      </c>
      <c r="L120" s="44" t="s">
        <v>471</v>
      </c>
      <c r="M120" s="45" t="s">
        <v>474</v>
      </c>
      <c r="N120" s="45">
        <v>40</v>
      </c>
      <c r="O120" s="45">
        <v>40</v>
      </c>
      <c r="P120" s="45">
        <v>0</v>
      </c>
      <c r="Q120" s="45">
        <v>1</v>
      </c>
      <c r="R120" s="45">
        <v>170</v>
      </c>
      <c r="S120" s="45">
        <v>760</v>
      </c>
      <c r="T120" s="45">
        <v>0</v>
      </c>
      <c r="U120" s="45">
        <v>23</v>
      </c>
      <c r="V120" s="45">
        <v>65</v>
      </c>
      <c r="W120" s="45" t="s">
        <v>453</v>
      </c>
      <c r="X120" s="45" t="s">
        <v>454</v>
      </c>
      <c r="Y120" s="44"/>
    </row>
    <row r="121" s="21" customFormat="1" ht="60" spans="1:26">
      <c r="A121" s="45">
        <f>SUBTOTAL(3,$F$3:F121)-1</f>
        <v>116</v>
      </c>
      <c r="B121" s="45" t="s">
        <v>82</v>
      </c>
      <c r="C121" s="45" t="s">
        <v>83</v>
      </c>
      <c r="D121" s="45" t="s">
        <v>84</v>
      </c>
      <c r="E121" s="45" t="s">
        <v>448</v>
      </c>
      <c r="F121" s="44" t="s">
        <v>471</v>
      </c>
      <c r="G121" s="45" t="s">
        <v>475</v>
      </c>
      <c r="H121" s="45" t="s">
        <v>77</v>
      </c>
      <c r="I121" s="44" t="s">
        <v>476</v>
      </c>
      <c r="J121" s="45">
        <v>2026.3</v>
      </c>
      <c r="K121" s="50" t="s">
        <v>477</v>
      </c>
      <c r="L121" s="44" t="s">
        <v>471</v>
      </c>
      <c r="M121" s="45" t="s">
        <v>478</v>
      </c>
      <c r="N121" s="45">
        <v>40</v>
      </c>
      <c r="O121" s="45">
        <v>40</v>
      </c>
      <c r="P121" s="45">
        <v>0</v>
      </c>
      <c r="Q121" s="45">
        <v>1</v>
      </c>
      <c r="R121" s="45">
        <v>170</v>
      </c>
      <c r="S121" s="45">
        <v>760</v>
      </c>
      <c r="T121" s="45">
        <v>0</v>
      </c>
      <c r="U121" s="45">
        <v>23</v>
      </c>
      <c r="V121" s="45">
        <v>65</v>
      </c>
      <c r="W121" s="45" t="s">
        <v>453</v>
      </c>
      <c r="X121" s="45" t="s">
        <v>454</v>
      </c>
      <c r="Y121" s="44"/>
    </row>
    <row r="122" s="21" customFormat="1" ht="60" spans="1:26">
      <c r="A122" s="45">
        <f>SUBTOTAL(3,$F$3:F122)-1</f>
        <v>117</v>
      </c>
      <c r="B122" s="45" t="s">
        <v>82</v>
      </c>
      <c r="C122" s="45" t="s">
        <v>83</v>
      </c>
      <c r="D122" s="45" t="s">
        <v>84</v>
      </c>
      <c r="E122" s="45" t="s">
        <v>448</v>
      </c>
      <c r="F122" s="44" t="s">
        <v>471</v>
      </c>
      <c r="G122" s="45" t="s">
        <v>479</v>
      </c>
      <c r="H122" s="45" t="s">
        <v>77</v>
      </c>
      <c r="I122" s="44" t="s">
        <v>480</v>
      </c>
      <c r="J122" s="45">
        <v>2026.4</v>
      </c>
      <c r="K122" s="50" t="s">
        <v>481</v>
      </c>
      <c r="L122" s="45" t="s">
        <v>471</v>
      </c>
      <c r="M122" s="45" t="s">
        <v>482</v>
      </c>
      <c r="N122" s="45">
        <v>50</v>
      </c>
      <c r="O122" s="45">
        <v>50</v>
      </c>
      <c r="P122" s="45">
        <v>0</v>
      </c>
      <c r="Q122" s="45">
        <v>1</v>
      </c>
      <c r="R122" s="45">
        <v>170</v>
      </c>
      <c r="S122" s="45">
        <v>468</v>
      </c>
      <c r="T122" s="45">
        <v>0</v>
      </c>
      <c r="U122" s="45">
        <v>35</v>
      </c>
      <c r="V122" s="45">
        <v>120</v>
      </c>
      <c r="W122" s="45" t="s">
        <v>453</v>
      </c>
      <c r="X122" s="45" t="s">
        <v>454</v>
      </c>
      <c r="Y122" s="44"/>
    </row>
    <row r="123" s="21" customFormat="1" ht="60" spans="1:26">
      <c r="A123" s="45">
        <f>SUBTOTAL(3,$F$3:F123)-1</f>
        <v>118</v>
      </c>
      <c r="B123" s="45" t="s">
        <v>446</v>
      </c>
      <c r="C123" s="45" t="s">
        <v>72</v>
      </c>
      <c r="D123" s="45" t="s">
        <v>255</v>
      </c>
      <c r="E123" s="45" t="s">
        <v>448</v>
      </c>
      <c r="F123" s="44" t="s">
        <v>471</v>
      </c>
      <c r="G123" s="45" t="s">
        <v>483</v>
      </c>
      <c r="H123" s="45" t="s">
        <v>77</v>
      </c>
      <c r="I123" s="44" t="s">
        <v>476</v>
      </c>
      <c r="J123" s="45">
        <v>2026.3</v>
      </c>
      <c r="K123" s="50" t="s">
        <v>481</v>
      </c>
      <c r="L123" s="45" t="s">
        <v>471</v>
      </c>
      <c r="M123" s="45" t="s">
        <v>484</v>
      </c>
      <c r="N123" s="45">
        <v>26</v>
      </c>
      <c r="O123" s="45">
        <v>26</v>
      </c>
      <c r="P123" s="45">
        <v>0</v>
      </c>
      <c r="Q123" s="45">
        <v>1</v>
      </c>
      <c r="R123" s="45">
        <v>52</v>
      </c>
      <c r="S123" s="45">
        <v>165</v>
      </c>
      <c r="T123" s="45">
        <v>0</v>
      </c>
      <c r="U123" s="45">
        <v>6</v>
      </c>
      <c r="V123" s="45">
        <v>25</v>
      </c>
      <c r="W123" s="45" t="s">
        <v>453</v>
      </c>
      <c r="X123" s="45" t="s">
        <v>454</v>
      </c>
      <c r="Y123" s="44"/>
    </row>
    <row r="124" s="21" customFormat="1" ht="60" spans="1:26">
      <c r="A124" s="45">
        <f>SUBTOTAL(3,$F$3:F124)-1</f>
        <v>119</v>
      </c>
      <c r="B124" s="45" t="s">
        <v>446</v>
      </c>
      <c r="C124" s="45" t="s">
        <v>72</v>
      </c>
      <c r="D124" s="45" t="s">
        <v>84</v>
      </c>
      <c r="E124" s="45" t="s">
        <v>448</v>
      </c>
      <c r="F124" s="44" t="s">
        <v>471</v>
      </c>
      <c r="G124" s="45" t="s">
        <v>485</v>
      </c>
      <c r="H124" s="45" t="s">
        <v>77</v>
      </c>
      <c r="I124" s="44" t="s">
        <v>473</v>
      </c>
      <c r="J124" s="45">
        <v>2026.2</v>
      </c>
      <c r="K124" s="50" t="s">
        <v>486</v>
      </c>
      <c r="L124" s="45" t="s">
        <v>471</v>
      </c>
      <c r="M124" s="45" t="s">
        <v>487</v>
      </c>
      <c r="N124" s="44">
        <v>30</v>
      </c>
      <c r="O124" s="44">
        <v>30</v>
      </c>
      <c r="P124" s="44">
        <v>0</v>
      </c>
      <c r="Q124" s="44">
        <v>1</v>
      </c>
      <c r="R124" s="44">
        <v>60</v>
      </c>
      <c r="S124" s="44">
        <v>186</v>
      </c>
      <c r="T124" s="44">
        <v>0</v>
      </c>
      <c r="U124" s="44">
        <v>10</v>
      </c>
      <c r="V124" s="44">
        <v>35</v>
      </c>
      <c r="W124" s="45" t="s">
        <v>453</v>
      </c>
      <c r="X124" s="45" t="s">
        <v>454</v>
      </c>
      <c r="Y124" s="44"/>
    </row>
    <row r="125" s="21" customFormat="1" ht="60" spans="1:26">
      <c r="A125" s="45">
        <f>SUBTOTAL(3,$F$3:F125)-1</f>
        <v>120</v>
      </c>
      <c r="B125" s="45" t="s">
        <v>446</v>
      </c>
      <c r="C125" s="45" t="s">
        <v>72</v>
      </c>
      <c r="D125" s="45" t="s">
        <v>84</v>
      </c>
      <c r="E125" s="45" t="s">
        <v>448</v>
      </c>
      <c r="F125" s="44" t="s">
        <v>471</v>
      </c>
      <c r="G125" s="45" t="s">
        <v>488</v>
      </c>
      <c r="H125" s="45" t="s">
        <v>77</v>
      </c>
      <c r="I125" s="44" t="s">
        <v>473</v>
      </c>
      <c r="J125" s="45">
        <v>2026.9</v>
      </c>
      <c r="K125" s="50" t="s">
        <v>489</v>
      </c>
      <c r="L125" s="45" t="s">
        <v>471</v>
      </c>
      <c r="M125" s="45" t="s">
        <v>490</v>
      </c>
      <c r="N125" s="44">
        <v>70</v>
      </c>
      <c r="O125" s="44">
        <v>70</v>
      </c>
      <c r="P125" s="44">
        <v>0</v>
      </c>
      <c r="Q125" s="44">
        <v>1</v>
      </c>
      <c r="R125" s="44">
        <v>280</v>
      </c>
      <c r="S125" s="44">
        <v>780</v>
      </c>
      <c r="T125" s="44">
        <v>0</v>
      </c>
      <c r="U125" s="44">
        <v>40</v>
      </c>
      <c r="V125" s="44">
        <v>105</v>
      </c>
      <c r="W125" s="45" t="s">
        <v>453</v>
      </c>
      <c r="X125" s="45" t="s">
        <v>454</v>
      </c>
      <c r="Y125" s="44"/>
    </row>
    <row r="126" s="22" customFormat="1" ht="109" customHeight="1" spans="1:26">
      <c r="A126" s="45">
        <f>SUBTOTAL(3,$F$3:F126)-1</f>
        <v>121</v>
      </c>
      <c r="B126" s="45" t="s">
        <v>82</v>
      </c>
      <c r="C126" s="45" t="s">
        <v>83</v>
      </c>
      <c r="D126" s="45" t="s">
        <v>84</v>
      </c>
      <c r="E126" s="45" t="s">
        <v>448</v>
      </c>
      <c r="F126" s="45" t="s">
        <v>491</v>
      </c>
      <c r="G126" s="45" t="s">
        <v>492</v>
      </c>
      <c r="H126" s="45" t="s">
        <v>77</v>
      </c>
      <c r="I126" s="45" t="s">
        <v>493</v>
      </c>
      <c r="J126" s="45">
        <v>2026.1</v>
      </c>
      <c r="K126" s="45">
        <v>2026.12</v>
      </c>
      <c r="L126" s="45" t="s">
        <v>491</v>
      </c>
      <c r="M126" s="45" t="s">
        <v>494</v>
      </c>
      <c r="N126" s="45">
        <v>10</v>
      </c>
      <c r="O126" s="45">
        <v>10</v>
      </c>
      <c r="P126" s="45">
        <v>0</v>
      </c>
      <c r="Q126" s="45">
        <v>1</v>
      </c>
      <c r="R126" s="45">
        <v>165</v>
      </c>
      <c r="S126" s="45">
        <v>378</v>
      </c>
      <c r="T126" s="45">
        <v>1</v>
      </c>
      <c r="U126" s="45">
        <v>35</v>
      </c>
      <c r="V126" s="45">
        <v>84</v>
      </c>
      <c r="W126" s="45" t="s">
        <v>453</v>
      </c>
      <c r="X126" s="45" t="s">
        <v>454</v>
      </c>
      <c r="Y126" s="45"/>
    </row>
    <row r="127" s="22" customFormat="1" ht="109" customHeight="1" spans="1:26">
      <c r="A127" s="45">
        <f>SUBTOTAL(3,$F$3:F127)-1</f>
        <v>122</v>
      </c>
      <c r="B127" s="45" t="s">
        <v>82</v>
      </c>
      <c r="C127" s="45" t="s">
        <v>83</v>
      </c>
      <c r="D127" s="45" t="s">
        <v>84</v>
      </c>
      <c r="E127" s="45" t="s">
        <v>448</v>
      </c>
      <c r="F127" s="45" t="s">
        <v>491</v>
      </c>
      <c r="G127" s="45" t="s">
        <v>495</v>
      </c>
      <c r="H127" s="45" t="s">
        <v>77</v>
      </c>
      <c r="I127" s="45" t="s">
        <v>493</v>
      </c>
      <c r="J127" s="45">
        <v>2026.1</v>
      </c>
      <c r="K127" s="45">
        <v>2026.12</v>
      </c>
      <c r="L127" s="45" t="s">
        <v>491</v>
      </c>
      <c r="M127" s="45" t="s">
        <v>496</v>
      </c>
      <c r="N127" s="45">
        <v>50</v>
      </c>
      <c r="O127" s="45">
        <v>50</v>
      </c>
      <c r="P127" s="45">
        <v>0</v>
      </c>
      <c r="Q127" s="45">
        <v>1</v>
      </c>
      <c r="R127" s="45">
        <v>165</v>
      </c>
      <c r="S127" s="45">
        <v>378</v>
      </c>
      <c r="T127" s="45">
        <v>1</v>
      </c>
      <c r="U127" s="45">
        <v>35</v>
      </c>
      <c r="V127" s="45">
        <v>84</v>
      </c>
      <c r="W127" s="45" t="s">
        <v>453</v>
      </c>
      <c r="X127" s="45" t="s">
        <v>454</v>
      </c>
      <c r="Y127" s="45"/>
    </row>
    <row r="128" s="22" customFormat="1" ht="109" customHeight="1" spans="1:26">
      <c r="A128" s="45">
        <f>SUBTOTAL(3,$F$3:F128)-1</f>
        <v>123</v>
      </c>
      <c r="B128" s="45" t="s">
        <v>82</v>
      </c>
      <c r="C128" s="45" t="s">
        <v>83</v>
      </c>
      <c r="D128" s="45" t="s">
        <v>84</v>
      </c>
      <c r="E128" s="45" t="s">
        <v>448</v>
      </c>
      <c r="F128" s="45" t="s">
        <v>491</v>
      </c>
      <c r="G128" s="45" t="s">
        <v>497</v>
      </c>
      <c r="H128" s="45" t="s">
        <v>77</v>
      </c>
      <c r="I128" s="45" t="s">
        <v>493</v>
      </c>
      <c r="J128" s="45">
        <v>2026.1</v>
      </c>
      <c r="K128" s="45">
        <v>2026.12</v>
      </c>
      <c r="L128" s="45" t="s">
        <v>491</v>
      </c>
      <c r="M128" s="45" t="s">
        <v>498</v>
      </c>
      <c r="N128" s="45">
        <v>15</v>
      </c>
      <c r="O128" s="45">
        <v>15</v>
      </c>
      <c r="P128" s="45">
        <v>0</v>
      </c>
      <c r="Q128" s="45">
        <v>1</v>
      </c>
      <c r="R128" s="45">
        <v>165</v>
      </c>
      <c r="S128" s="45">
        <v>378</v>
      </c>
      <c r="T128" s="45">
        <v>1</v>
      </c>
      <c r="U128" s="45">
        <v>35</v>
      </c>
      <c r="V128" s="45">
        <v>84</v>
      </c>
      <c r="W128" s="45" t="s">
        <v>453</v>
      </c>
      <c r="X128" s="45" t="s">
        <v>454</v>
      </c>
      <c r="Y128" s="45"/>
    </row>
    <row r="129" s="22" customFormat="1" ht="109" customHeight="1" spans="1:25">
      <c r="A129" s="45">
        <f>SUBTOTAL(3,$F$3:F129)-1</f>
        <v>124</v>
      </c>
      <c r="B129" s="45" t="s">
        <v>82</v>
      </c>
      <c r="C129" s="45" t="s">
        <v>83</v>
      </c>
      <c r="D129" s="45" t="s">
        <v>84</v>
      </c>
      <c r="E129" s="45" t="s">
        <v>448</v>
      </c>
      <c r="F129" s="45" t="s">
        <v>491</v>
      </c>
      <c r="G129" s="45" t="s">
        <v>499</v>
      </c>
      <c r="H129" s="45" t="s">
        <v>77</v>
      </c>
      <c r="I129" s="45" t="s">
        <v>368</v>
      </c>
      <c r="J129" s="45">
        <v>2026.1</v>
      </c>
      <c r="K129" s="45">
        <v>2026.12</v>
      </c>
      <c r="L129" s="45" t="s">
        <v>491</v>
      </c>
      <c r="M129" s="45" t="s">
        <v>500</v>
      </c>
      <c r="N129" s="45">
        <v>30</v>
      </c>
      <c r="O129" s="45">
        <v>30</v>
      </c>
      <c r="P129" s="45">
        <v>0</v>
      </c>
      <c r="Q129" s="45">
        <v>1</v>
      </c>
      <c r="R129" s="45">
        <v>95</v>
      </c>
      <c r="S129" s="45">
        <v>198</v>
      </c>
      <c r="T129" s="45">
        <v>1</v>
      </c>
      <c r="U129" s="45">
        <v>36</v>
      </c>
      <c r="V129" s="45">
        <v>88</v>
      </c>
      <c r="W129" s="45" t="s">
        <v>453</v>
      </c>
      <c r="X129" s="45" t="s">
        <v>454</v>
      </c>
      <c r="Y129" s="45"/>
    </row>
    <row r="130" s="21" customFormat="1" ht="109" customHeight="1" spans="1:25">
      <c r="A130" s="45">
        <f>SUBTOTAL(3,$F$3:F130)-1</f>
        <v>125</v>
      </c>
      <c r="B130" s="45" t="s">
        <v>82</v>
      </c>
      <c r="C130" s="45" t="s">
        <v>83</v>
      </c>
      <c r="D130" s="45" t="s">
        <v>84</v>
      </c>
      <c r="E130" s="45" t="s">
        <v>448</v>
      </c>
      <c r="F130" s="45" t="s">
        <v>491</v>
      </c>
      <c r="G130" s="45" t="s">
        <v>501</v>
      </c>
      <c r="H130" s="45" t="s">
        <v>77</v>
      </c>
      <c r="I130" s="45" t="s">
        <v>368</v>
      </c>
      <c r="J130" s="45">
        <v>2026.1</v>
      </c>
      <c r="K130" s="45">
        <v>2026.12</v>
      </c>
      <c r="L130" s="45" t="s">
        <v>491</v>
      </c>
      <c r="M130" s="45" t="s">
        <v>502</v>
      </c>
      <c r="N130" s="45">
        <v>25</v>
      </c>
      <c r="O130" s="45">
        <v>25</v>
      </c>
      <c r="P130" s="45">
        <v>0</v>
      </c>
      <c r="Q130" s="45">
        <v>1</v>
      </c>
      <c r="R130" s="45">
        <v>95</v>
      </c>
      <c r="S130" s="45">
        <v>198</v>
      </c>
      <c r="T130" s="45">
        <v>1</v>
      </c>
      <c r="U130" s="45">
        <v>36</v>
      </c>
      <c r="V130" s="45">
        <v>88</v>
      </c>
      <c r="W130" s="45" t="s">
        <v>453</v>
      </c>
      <c r="X130" s="45" t="s">
        <v>454</v>
      </c>
      <c r="Y130" s="45"/>
    </row>
    <row r="131" s="21" customFormat="1" ht="59" customHeight="1" spans="1:25">
      <c r="A131" s="45">
        <f>SUBTOTAL(3,$F$3:F131)-1</f>
        <v>126</v>
      </c>
      <c r="B131" s="45" t="s">
        <v>82</v>
      </c>
      <c r="C131" s="45" t="s">
        <v>104</v>
      </c>
      <c r="D131" s="45" t="s">
        <v>460</v>
      </c>
      <c r="E131" s="45" t="s">
        <v>448</v>
      </c>
      <c r="F131" s="45" t="s">
        <v>491</v>
      </c>
      <c r="G131" s="45" t="s">
        <v>503</v>
      </c>
      <c r="H131" s="45" t="s">
        <v>77</v>
      </c>
      <c r="I131" s="45" t="s">
        <v>491</v>
      </c>
      <c r="J131" s="45">
        <v>2026.1</v>
      </c>
      <c r="K131" s="45">
        <v>2026.12</v>
      </c>
      <c r="L131" s="45" t="s">
        <v>491</v>
      </c>
      <c r="M131" s="45" t="s">
        <v>504</v>
      </c>
      <c r="N131" s="45">
        <v>100</v>
      </c>
      <c r="O131" s="45">
        <v>100</v>
      </c>
      <c r="P131" s="45">
        <v>0</v>
      </c>
      <c r="Q131" s="45">
        <v>1</v>
      </c>
      <c r="R131" s="45">
        <v>123</v>
      </c>
      <c r="S131" s="45">
        <v>438</v>
      </c>
      <c r="T131" s="45">
        <v>1</v>
      </c>
      <c r="U131" s="45">
        <v>88</v>
      </c>
      <c r="V131" s="45">
        <v>212</v>
      </c>
      <c r="W131" s="45" t="s">
        <v>464</v>
      </c>
      <c r="X131" s="45" t="s">
        <v>465</v>
      </c>
      <c r="Y131" s="44"/>
    </row>
    <row r="132" s="21" customFormat="1" ht="59" customHeight="1" spans="1:25">
      <c r="A132" s="45">
        <f>SUBTOTAL(3,$F$3:F132)-1</f>
        <v>127</v>
      </c>
      <c r="B132" s="45" t="s">
        <v>82</v>
      </c>
      <c r="C132" s="45" t="s">
        <v>104</v>
      </c>
      <c r="D132" s="45" t="s">
        <v>460</v>
      </c>
      <c r="E132" s="45" t="s">
        <v>448</v>
      </c>
      <c r="F132" s="45" t="s">
        <v>491</v>
      </c>
      <c r="G132" s="45" t="s">
        <v>505</v>
      </c>
      <c r="H132" s="45" t="s">
        <v>77</v>
      </c>
      <c r="I132" s="45" t="s">
        <v>491</v>
      </c>
      <c r="J132" s="45">
        <v>2026.1</v>
      </c>
      <c r="K132" s="45">
        <v>2026.12</v>
      </c>
      <c r="L132" s="45" t="s">
        <v>491</v>
      </c>
      <c r="M132" s="45" t="s">
        <v>506</v>
      </c>
      <c r="N132" s="45">
        <v>170</v>
      </c>
      <c r="O132" s="45">
        <v>170</v>
      </c>
      <c r="P132" s="45">
        <v>0</v>
      </c>
      <c r="Q132" s="45">
        <v>1</v>
      </c>
      <c r="R132" s="45">
        <v>165</v>
      </c>
      <c r="S132" s="45">
        <v>438</v>
      </c>
      <c r="T132" s="45">
        <v>1</v>
      </c>
      <c r="U132" s="45">
        <v>95</v>
      </c>
      <c r="V132" s="45">
        <v>234</v>
      </c>
      <c r="W132" s="45" t="s">
        <v>464</v>
      </c>
      <c r="X132" s="45" t="s">
        <v>465</v>
      </c>
      <c r="Y132" s="44"/>
    </row>
    <row r="133" s="21" customFormat="1" ht="59" customHeight="1" spans="1:25">
      <c r="A133" s="45">
        <f>SUBTOTAL(3,$F$3:F133)-1</f>
        <v>128</v>
      </c>
      <c r="B133" s="45" t="s">
        <v>82</v>
      </c>
      <c r="C133" s="45" t="s">
        <v>83</v>
      </c>
      <c r="D133" s="45" t="s">
        <v>84</v>
      </c>
      <c r="E133" s="45" t="s">
        <v>448</v>
      </c>
      <c r="F133" s="45" t="s">
        <v>507</v>
      </c>
      <c r="G133" s="45" t="s">
        <v>508</v>
      </c>
      <c r="H133" s="45" t="s">
        <v>361</v>
      </c>
      <c r="I133" s="45" t="s">
        <v>509</v>
      </c>
      <c r="J133" s="45">
        <v>2026.3</v>
      </c>
      <c r="K133" s="45">
        <v>2026.6</v>
      </c>
      <c r="L133" s="45" t="s">
        <v>507</v>
      </c>
      <c r="M133" s="45" t="s">
        <v>510</v>
      </c>
      <c r="N133" s="45">
        <v>18</v>
      </c>
      <c r="O133" s="45">
        <v>18</v>
      </c>
      <c r="P133" s="45">
        <v>0</v>
      </c>
      <c r="Q133" s="45">
        <v>1</v>
      </c>
      <c r="R133" s="45">
        <v>28</v>
      </c>
      <c r="S133" s="45">
        <v>200</v>
      </c>
      <c r="T133" s="45">
        <v>0</v>
      </c>
      <c r="U133" s="45">
        <v>11</v>
      </c>
      <c r="V133" s="45">
        <v>30</v>
      </c>
      <c r="W133" s="45" t="s">
        <v>453</v>
      </c>
      <c r="X133" s="45" t="s">
        <v>454</v>
      </c>
      <c r="Y133" s="44"/>
    </row>
    <row r="134" s="21" customFormat="1" ht="59" customHeight="1" spans="1:25">
      <c r="A134" s="45">
        <f>SUBTOTAL(3,$F$3:F134)-1</f>
        <v>129</v>
      </c>
      <c r="B134" s="45" t="s">
        <v>82</v>
      </c>
      <c r="C134" s="45" t="s">
        <v>83</v>
      </c>
      <c r="D134" s="45" t="s">
        <v>84</v>
      </c>
      <c r="E134" s="45" t="s">
        <v>448</v>
      </c>
      <c r="F134" s="45" t="s">
        <v>507</v>
      </c>
      <c r="G134" s="45" t="s">
        <v>511</v>
      </c>
      <c r="H134" s="45" t="s">
        <v>77</v>
      </c>
      <c r="I134" s="45" t="s">
        <v>512</v>
      </c>
      <c r="J134" s="45">
        <v>2026.3</v>
      </c>
      <c r="K134" s="45">
        <v>2026.6</v>
      </c>
      <c r="L134" s="45" t="s">
        <v>507</v>
      </c>
      <c r="M134" s="45" t="s">
        <v>513</v>
      </c>
      <c r="N134" s="45">
        <v>12</v>
      </c>
      <c r="O134" s="45">
        <v>12</v>
      </c>
      <c r="P134" s="45">
        <v>0</v>
      </c>
      <c r="Q134" s="45">
        <v>1</v>
      </c>
      <c r="R134" s="45">
        <v>30</v>
      </c>
      <c r="S134" s="45">
        <v>150</v>
      </c>
      <c r="T134" s="45">
        <v>0</v>
      </c>
      <c r="U134" s="45">
        <v>11</v>
      </c>
      <c r="V134" s="45">
        <v>30</v>
      </c>
      <c r="W134" s="45" t="s">
        <v>453</v>
      </c>
      <c r="X134" s="45" t="s">
        <v>454</v>
      </c>
      <c r="Y134" s="44"/>
    </row>
    <row r="135" s="21" customFormat="1" ht="59" customHeight="1" spans="1:25">
      <c r="A135" s="45">
        <f>SUBTOTAL(3,$F$3:F135)-1</f>
        <v>130</v>
      </c>
      <c r="B135" s="45" t="s">
        <v>82</v>
      </c>
      <c r="C135" s="45" t="s">
        <v>83</v>
      </c>
      <c r="D135" s="45" t="s">
        <v>84</v>
      </c>
      <c r="E135" s="45" t="s">
        <v>448</v>
      </c>
      <c r="F135" s="45" t="s">
        <v>507</v>
      </c>
      <c r="G135" s="45" t="s">
        <v>514</v>
      </c>
      <c r="H135" s="45" t="s">
        <v>77</v>
      </c>
      <c r="I135" s="45" t="s">
        <v>509</v>
      </c>
      <c r="J135" s="45">
        <v>2026.3</v>
      </c>
      <c r="K135" s="45">
        <v>2026.6</v>
      </c>
      <c r="L135" s="45" t="s">
        <v>507</v>
      </c>
      <c r="M135" s="45" t="s">
        <v>515</v>
      </c>
      <c r="N135" s="45">
        <v>10</v>
      </c>
      <c r="O135" s="45">
        <v>10</v>
      </c>
      <c r="P135" s="45">
        <v>0</v>
      </c>
      <c r="Q135" s="45">
        <v>1</v>
      </c>
      <c r="R135" s="45">
        <v>35</v>
      </c>
      <c r="S135" s="45">
        <v>190</v>
      </c>
      <c r="T135" s="45">
        <v>0</v>
      </c>
      <c r="U135" s="45">
        <v>11</v>
      </c>
      <c r="V135" s="45">
        <v>35</v>
      </c>
      <c r="W135" s="45" t="s">
        <v>453</v>
      </c>
      <c r="X135" s="45" t="s">
        <v>454</v>
      </c>
      <c r="Y135" s="44"/>
    </row>
    <row r="136" s="21" customFormat="1" ht="72" customHeight="1" spans="1:25">
      <c r="A136" s="45">
        <f>SUBTOTAL(3,$F$3:F136)-1</f>
        <v>131</v>
      </c>
      <c r="B136" s="45" t="s">
        <v>82</v>
      </c>
      <c r="C136" s="45" t="s">
        <v>83</v>
      </c>
      <c r="D136" s="45" t="s">
        <v>84</v>
      </c>
      <c r="E136" s="45" t="s">
        <v>448</v>
      </c>
      <c r="F136" s="45" t="s">
        <v>507</v>
      </c>
      <c r="G136" s="45" t="s">
        <v>516</v>
      </c>
      <c r="H136" s="45" t="s">
        <v>77</v>
      </c>
      <c r="I136" s="45" t="s">
        <v>517</v>
      </c>
      <c r="J136" s="45">
        <v>2026.3</v>
      </c>
      <c r="K136" s="45">
        <v>2026.6</v>
      </c>
      <c r="L136" s="45" t="s">
        <v>507</v>
      </c>
      <c r="M136" s="45" t="s">
        <v>518</v>
      </c>
      <c r="N136" s="45">
        <v>12</v>
      </c>
      <c r="O136" s="45">
        <v>12</v>
      </c>
      <c r="P136" s="45">
        <v>0</v>
      </c>
      <c r="Q136" s="45">
        <v>1</v>
      </c>
      <c r="R136" s="45">
        <v>25</v>
      </c>
      <c r="S136" s="45">
        <v>185</v>
      </c>
      <c r="T136" s="45">
        <v>0</v>
      </c>
      <c r="U136" s="45">
        <v>11</v>
      </c>
      <c r="V136" s="45">
        <v>25</v>
      </c>
      <c r="W136" s="45" t="s">
        <v>453</v>
      </c>
      <c r="X136" s="45" t="s">
        <v>454</v>
      </c>
      <c r="Y136" s="44"/>
    </row>
    <row r="137" s="21" customFormat="1" ht="72" customHeight="1" spans="1:25">
      <c r="A137" s="45">
        <f>SUBTOTAL(3,$F$3:F137)-1</f>
        <v>132</v>
      </c>
      <c r="B137" s="45" t="s">
        <v>82</v>
      </c>
      <c r="C137" s="45" t="s">
        <v>83</v>
      </c>
      <c r="D137" s="45" t="s">
        <v>84</v>
      </c>
      <c r="E137" s="45" t="s">
        <v>448</v>
      </c>
      <c r="F137" s="45" t="s">
        <v>507</v>
      </c>
      <c r="G137" s="45" t="s">
        <v>519</v>
      </c>
      <c r="H137" s="45" t="s">
        <v>77</v>
      </c>
      <c r="I137" s="45" t="s">
        <v>520</v>
      </c>
      <c r="J137" s="45">
        <v>2026.3</v>
      </c>
      <c r="K137" s="45">
        <v>2026.6</v>
      </c>
      <c r="L137" s="45" t="s">
        <v>507</v>
      </c>
      <c r="M137" s="45" t="s">
        <v>521</v>
      </c>
      <c r="N137" s="45">
        <v>40</v>
      </c>
      <c r="O137" s="45">
        <v>40</v>
      </c>
      <c r="P137" s="45">
        <v>0</v>
      </c>
      <c r="Q137" s="45">
        <v>1</v>
      </c>
      <c r="R137" s="45">
        <v>54</v>
      </c>
      <c r="S137" s="45">
        <v>216</v>
      </c>
      <c r="T137" s="45">
        <v>0</v>
      </c>
      <c r="U137" s="45">
        <v>11</v>
      </c>
      <c r="V137" s="45">
        <v>34</v>
      </c>
      <c r="W137" s="45" t="s">
        <v>453</v>
      </c>
      <c r="X137" s="45" t="s">
        <v>454</v>
      </c>
      <c r="Y137" s="44"/>
    </row>
    <row r="138" s="21" customFormat="1" ht="72" customHeight="1" spans="1:25">
      <c r="A138" s="45">
        <f>SUBTOTAL(3,$F$3:F138)-1</f>
        <v>133</v>
      </c>
      <c r="B138" s="45" t="s">
        <v>82</v>
      </c>
      <c r="C138" s="45" t="s">
        <v>83</v>
      </c>
      <c r="D138" s="45" t="s">
        <v>84</v>
      </c>
      <c r="E138" s="45" t="s">
        <v>448</v>
      </c>
      <c r="F138" s="45" t="s">
        <v>522</v>
      </c>
      <c r="G138" s="45" t="s">
        <v>523</v>
      </c>
      <c r="H138" s="45" t="s">
        <v>77</v>
      </c>
      <c r="I138" s="45" t="s">
        <v>524</v>
      </c>
      <c r="J138" s="45">
        <v>2026.3</v>
      </c>
      <c r="K138" s="45">
        <v>2026.6</v>
      </c>
      <c r="L138" s="45" t="s">
        <v>522</v>
      </c>
      <c r="M138" s="45" t="s">
        <v>525</v>
      </c>
      <c r="N138" s="45">
        <v>25</v>
      </c>
      <c r="O138" s="45">
        <v>25</v>
      </c>
      <c r="P138" s="45">
        <v>0</v>
      </c>
      <c r="Q138" s="45">
        <v>1</v>
      </c>
      <c r="R138" s="45">
        <v>70</v>
      </c>
      <c r="S138" s="45">
        <v>350</v>
      </c>
      <c r="T138" s="45">
        <v>0</v>
      </c>
      <c r="U138" s="45">
        <v>13</v>
      </c>
      <c r="V138" s="45">
        <v>45</v>
      </c>
      <c r="W138" s="45" t="s">
        <v>453</v>
      </c>
      <c r="X138" s="45" t="s">
        <v>454</v>
      </c>
      <c r="Y138" s="44"/>
    </row>
    <row r="139" s="21" customFormat="1" ht="72" customHeight="1" spans="1:25">
      <c r="A139" s="45">
        <f>SUBTOTAL(3,$F$3:F139)-1</f>
        <v>134</v>
      </c>
      <c r="B139" s="45" t="s">
        <v>82</v>
      </c>
      <c r="C139" s="45" t="s">
        <v>83</v>
      </c>
      <c r="D139" s="45" t="s">
        <v>84</v>
      </c>
      <c r="E139" s="45" t="s">
        <v>448</v>
      </c>
      <c r="F139" s="45" t="s">
        <v>522</v>
      </c>
      <c r="G139" s="45" t="s">
        <v>526</v>
      </c>
      <c r="H139" s="45" t="s">
        <v>77</v>
      </c>
      <c r="I139" s="45" t="s">
        <v>524</v>
      </c>
      <c r="J139" s="45">
        <v>2026.3</v>
      </c>
      <c r="K139" s="45">
        <v>2026.9</v>
      </c>
      <c r="L139" s="45" t="s">
        <v>522</v>
      </c>
      <c r="M139" s="45" t="s">
        <v>527</v>
      </c>
      <c r="N139" s="45">
        <v>25.49</v>
      </c>
      <c r="O139" s="45">
        <v>25.49</v>
      </c>
      <c r="P139" s="45">
        <v>0</v>
      </c>
      <c r="Q139" s="45">
        <v>1</v>
      </c>
      <c r="R139" s="45">
        <v>70</v>
      </c>
      <c r="S139" s="45">
        <v>350</v>
      </c>
      <c r="T139" s="45">
        <v>0</v>
      </c>
      <c r="U139" s="45">
        <v>13</v>
      </c>
      <c r="V139" s="45">
        <v>45</v>
      </c>
      <c r="W139" s="45" t="s">
        <v>453</v>
      </c>
      <c r="X139" s="45" t="s">
        <v>454</v>
      </c>
      <c r="Y139" s="44"/>
    </row>
    <row r="140" s="21" customFormat="1" ht="72" customHeight="1" spans="1:25">
      <c r="A140" s="45">
        <f>SUBTOTAL(3,$F$3:F140)-1</f>
        <v>135</v>
      </c>
      <c r="B140" s="45" t="s">
        <v>82</v>
      </c>
      <c r="C140" s="45" t="s">
        <v>83</v>
      </c>
      <c r="D140" s="45" t="s">
        <v>84</v>
      </c>
      <c r="E140" s="45" t="s">
        <v>448</v>
      </c>
      <c r="F140" s="45" t="s">
        <v>522</v>
      </c>
      <c r="G140" s="45" t="s">
        <v>528</v>
      </c>
      <c r="H140" s="45" t="s">
        <v>77</v>
      </c>
      <c r="I140" s="45" t="s">
        <v>529</v>
      </c>
      <c r="J140" s="45">
        <v>2026.3</v>
      </c>
      <c r="K140" s="45">
        <v>2026.6</v>
      </c>
      <c r="L140" s="45" t="s">
        <v>522</v>
      </c>
      <c r="M140" s="45" t="s">
        <v>530</v>
      </c>
      <c r="N140" s="45">
        <v>23</v>
      </c>
      <c r="O140" s="45">
        <v>23</v>
      </c>
      <c r="P140" s="45">
        <v>0</v>
      </c>
      <c r="Q140" s="45">
        <v>1</v>
      </c>
      <c r="R140" s="45">
        <v>70</v>
      </c>
      <c r="S140" s="45">
        <v>350</v>
      </c>
      <c r="T140" s="45">
        <v>0</v>
      </c>
      <c r="U140" s="45">
        <v>17</v>
      </c>
      <c r="V140" s="45">
        <v>43</v>
      </c>
      <c r="W140" s="45" t="s">
        <v>453</v>
      </c>
      <c r="X140" s="45" t="s">
        <v>454</v>
      </c>
      <c r="Y140" s="44"/>
    </row>
    <row r="141" s="21" customFormat="1" ht="73" customHeight="1" spans="1:25">
      <c r="A141" s="45">
        <f>SUBTOTAL(3,$F$3:F141)-1</f>
        <v>136</v>
      </c>
      <c r="B141" s="45" t="s">
        <v>82</v>
      </c>
      <c r="C141" s="45" t="s">
        <v>83</v>
      </c>
      <c r="D141" s="45" t="s">
        <v>84</v>
      </c>
      <c r="E141" s="45" t="s">
        <v>448</v>
      </c>
      <c r="F141" s="45" t="s">
        <v>522</v>
      </c>
      <c r="G141" s="45" t="s">
        <v>531</v>
      </c>
      <c r="H141" s="45" t="s">
        <v>77</v>
      </c>
      <c r="I141" s="45" t="s">
        <v>529</v>
      </c>
      <c r="J141" s="45">
        <v>2026.3</v>
      </c>
      <c r="K141" s="45">
        <v>2026.9</v>
      </c>
      <c r="L141" s="45" t="s">
        <v>522</v>
      </c>
      <c r="M141" s="45" t="s">
        <v>532</v>
      </c>
      <c r="N141" s="45">
        <v>80</v>
      </c>
      <c r="O141" s="45">
        <v>80</v>
      </c>
      <c r="P141" s="45">
        <v>0</v>
      </c>
      <c r="Q141" s="45">
        <v>1</v>
      </c>
      <c r="R141" s="45">
        <v>70</v>
      </c>
      <c r="S141" s="45">
        <v>350</v>
      </c>
      <c r="T141" s="45">
        <v>0</v>
      </c>
      <c r="U141" s="45">
        <v>17</v>
      </c>
      <c r="V141" s="45">
        <v>43</v>
      </c>
      <c r="W141" s="45" t="s">
        <v>453</v>
      </c>
      <c r="X141" s="45" t="s">
        <v>454</v>
      </c>
      <c r="Y141" s="44"/>
    </row>
    <row r="142" s="21" customFormat="1" ht="73" customHeight="1" spans="1:25">
      <c r="A142" s="45">
        <f>SUBTOTAL(3,$F$3:F142)-1</f>
        <v>137</v>
      </c>
      <c r="B142" s="45" t="s">
        <v>82</v>
      </c>
      <c r="C142" s="45" t="s">
        <v>83</v>
      </c>
      <c r="D142" s="45" t="s">
        <v>84</v>
      </c>
      <c r="E142" s="45" t="s">
        <v>448</v>
      </c>
      <c r="F142" s="45" t="s">
        <v>522</v>
      </c>
      <c r="G142" s="45" t="s">
        <v>533</v>
      </c>
      <c r="H142" s="44" t="s">
        <v>77</v>
      </c>
      <c r="I142" s="45" t="s">
        <v>534</v>
      </c>
      <c r="J142" s="45">
        <v>2026.3</v>
      </c>
      <c r="K142" s="64" t="s">
        <v>199</v>
      </c>
      <c r="L142" s="44" t="s">
        <v>522</v>
      </c>
      <c r="M142" s="45" t="s">
        <v>535</v>
      </c>
      <c r="N142" s="44">
        <v>22</v>
      </c>
      <c r="O142" s="44">
        <v>22</v>
      </c>
      <c r="P142" s="44">
        <v>0</v>
      </c>
      <c r="Q142" s="44">
        <v>2</v>
      </c>
      <c r="R142" s="44">
        <v>76</v>
      </c>
      <c r="S142" s="44">
        <v>380</v>
      </c>
      <c r="T142" s="44">
        <v>0</v>
      </c>
      <c r="U142" s="44">
        <v>18</v>
      </c>
      <c r="V142" s="44">
        <v>54</v>
      </c>
      <c r="W142" s="45" t="s">
        <v>453</v>
      </c>
      <c r="X142" s="45" t="s">
        <v>454</v>
      </c>
      <c r="Y142" s="44"/>
    </row>
    <row r="143" s="21" customFormat="1" ht="73" customHeight="1" spans="1:25">
      <c r="A143" s="45">
        <f>SUBTOTAL(3,$F$3:F143)-1</f>
        <v>138</v>
      </c>
      <c r="B143" s="45" t="s">
        <v>82</v>
      </c>
      <c r="C143" s="45" t="s">
        <v>83</v>
      </c>
      <c r="D143" s="45" t="s">
        <v>84</v>
      </c>
      <c r="E143" s="45" t="s">
        <v>448</v>
      </c>
      <c r="F143" s="45" t="s">
        <v>522</v>
      </c>
      <c r="G143" s="45" t="s">
        <v>536</v>
      </c>
      <c r="H143" s="44" t="s">
        <v>77</v>
      </c>
      <c r="I143" s="45" t="s">
        <v>537</v>
      </c>
      <c r="J143" s="45">
        <v>2026.3</v>
      </c>
      <c r="K143" s="64" t="s">
        <v>199</v>
      </c>
      <c r="L143" s="44" t="s">
        <v>522</v>
      </c>
      <c r="M143" s="45" t="s">
        <v>538</v>
      </c>
      <c r="N143" s="44">
        <v>14</v>
      </c>
      <c r="O143" s="44">
        <v>14</v>
      </c>
      <c r="P143" s="44">
        <v>0</v>
      </c>
      <c r="Q143" s="44">
        <v>2</v>
      </c>
      <c r="R143" s="44">
        <v>41</v>
      </c>
      <c r="S143" s="44">
        <v>141</v>
      </c>
      <c r="T143" s="44">
        <v>0</v>
      </c>
      <c r="U143" s="44">
        <v>9</v>
      </c>
      <c r="V143" s="44">
        <v>29</v>
      </c>
      <c r="W143" s="45" t="s">
        <v>453</v>
      </c>
      <c r="X143" s="45" t="s">
        <v>454</v>
      </c>
      <c r="Y143" s="44"/>
    </row>
    <row r="144" s="21" customFormat="1" ht="73" customHeight="1" spans="1:25">
      <c r="A144" s="45">
        <f>SUBTOTAL(3,$F$3:F144)-1</f>
        <v>139</v>
      </c>
      <c r="B144" s="45" t="s">
        <v>446</v>
      </c>
      <c r="C144" s="45" t="s">
        <v>110</v>
      </c>
      <c r="D144" s="45" t="s">
        <v>418</v>
      </c>
      <c r="E144" s="45" t="s">
        <v>448</v>
      </c>
      <c r="F144" s="45" t="s">
        <v>539</v>
      </c>
      <c r="G144" s="45" t="s">
        <v>540</v>
      </c>
      <c r="H144" s="45" t="s">
        <v>77</v>
      </c>
      <c r="I144" s="45" t="s">
        <v>541</v>
      </c>
      <c r="J144" s="45">
        <v>2026.3</v>
      </c>
      <c r="K144" s="45">
        <v>2026.5</v>
      </c>
      <c r="L144" s="45" t="s">
        <v>539</v>
      </c>
      <c r="M144" s="45" t="s">
        <v>542</v>
      </c>
      <c r="N144" s="45">
        <v>20</v>
      </c>
      <c r="O144" s="45">
        <v>20</v>
      </c>
      <c r="P144" s="45">
        <v>0</v>
      </c>
      <c r="Q144" s="45">
        <v>1</v>
      </c>
      <c r="R144" s="45">
        <v>50</v>
      </c>
      <c r="S144" s="45">
        <v>150</v>
      </c>
      <c r="T144" s="45">
        <v>0</v>
      </c>
      <c r="U144" s="45">
        <v>16</v>
      </c>
      <c r="V144" s="45">
        <v>20</v>
      </c>
      <c r="W144" s="45" t="s">
        <v>453</v>
      </c>
      <c r="X144" s="45" t="s">
        <v>454</v>
      </c>
      <c r="Y144" s="44"/>
    </row>
    <row r="145" s="21" customFormat="1" ht="73" customHeight="1" spans="1:25">
      <c r="A145" s="45">
        <f>SUBTOTAL(3,$F$3:F145)-1</f>
        <v>140</v>
      </c>
      <c r="B145" s="45" t="s">
        <v>446</v>
      </c>
      <c r="C145" s="45" t="s">
        <v>72</v>
      </c>
      <c r="D145" s="45" t="s">
        <v>447</v>
      </c>
      <c r="E145" s="45" t="s">
        <v>448</v>
      </c>
      <c r="F145" s="45" t="s">
        <v>539</v>
      </c>
      <c r="G145" s="45" t="s">
        <v>543</v>
      </c>
      <c r="H145" s="45" t="s">
        <v>77</v>
      </c>
      <c r="I145" s="45" t="s">
        <v>544</v>
      </c>
      <c r="J145" s="45">
        <v>2026.8</v>
      </c>
      <c r="K145" s="48">
        <v>2026.1</v>
      </c>
      <c r="L145" s="45" t="s">
        <v>539</v>
      </c>
      <c r="M145" s="45" t="s">
        <v>545</v>
      </c>
      <c r="N145" s="45">
        <v>35</v>
      </c>
      <c r="O145" s="45">
        <v>35</v>
      </c>
      <c r="P145" s="45">
        <v>0</v>
      </c>
      <c r="Q145" s="45">
        <v>1</v>
      </c>
      <c r="R145" s="45">
        <v>83</v>
      </c>
      <c r="S145" s="45">
        <v>180</v>
      </c>
      <c r="T145" s="45">
        <v>0</v>
      </c>
      <c r="U145" s="45">
        <v>5</v>
      </c>
      <c r="V145" s="45">
        <v>17</v>
      </c>
      <c r="W145" s="45" t="s">
        <v>453</v>
      </c>
      <c r="X145" s="45" t="s">
        <v>454</v>
      </c>
      <c r="Y145" s="44"/>
    </row>
    <row r="146" s="21" customFormat="1" ht="73" customHeight="1" spans="1:25">
      <c r="A146" s="45">
        <f>SUBTOTAL(3,$F$3:F146)-1</f>
        <v>141</v>
      </c>
      <c r="B146" s="45" t="s">
        <v>446</v>
      </c>
      <c r="C146" s="45" t="s">
        <v>72</v>
      </c>
      <c r="D146" s="45" t="s">
        <v>255</v>
      </c>
      <c r="E146" s="45" t="s">
        <v>448</v>
      </c>
      <c r="F146" s="45" t="s">
        <v>539</v>
      </c>
      <c r="G146" s="45" t="s">
        <v>546</v>
      </c>
      <c r="H146" s="45" t="s">
        <v>77</v>
      </c>
      <c r="I146" s="45" t="s">
        <v>547</v>
      </c>
      <c r="J146" s="45">
        <v>2026.8</v>
      </c>
      <c r="K146" s="48">
        <v>2026.1</v>
      </c>
      <c r="L146" s="45" t="s">
        <v>539</v>
      </c>
      <c r="M146" s="45" t="s">
        <v>548</v>
      </c>
      <c r="N146" s="45">
        <v>50</v>
      </c>
      <c r="O146" s="45">
        <v>50</v>
      </c>
      <c r="P146" s="45">
        <v>0</v>
      </c>
      <c r="Q146" s="45">
        <v>1</v>
      </c>
      <c r="R146" s="45">
        <v>170</v>
      </c>
      <c r="S146" s="45">
        <v>560</v>
      </c>
      <c r="T146" s="45">
        <v>0</v>
      </c>
      <c r="U146" s="45">
        <v>14</v>
      </c>
      <c r="V146" s="45">
        <v>36</v>
      </c>
      <c r="W146" s="45" t="s">
        <v>453</v>
      </c>
      <c r="X146" s="45" t="s">
        <v>454</v>
      </c>
      <c r="Y146" s="44"/>
    </row>
    <row r="147" s="21" customFormat="1" ht="73" customHeight="1" spans="1:25">
      <c r="A147" s="45">
        <f>SUBTOTAL(3,$F$3:F147)-1</f>
        <v>142</v>
      </c>
      <c r="B147" s="45" t="s">
        <v>446</v>
      </c>
      <c r="C147" s="45" t="s">
        <v>110</v>
      </c>
      <c r="D147" s="45" t="s">
        <v>418</v>
      </c>
      <c r="E147" s="45" t="s">
        <v>448</v>
      </c>
      <c r="F147" s="45" t="s">
        <v>539</v>
      </c>
      <c r="G147" s="45" t="s">
        <v>549</v>
      </c>
      <c r="H147" s="45" t="s">
        <v>77</v>
      </c>
      <c r="I147" s="45" t="s">
        <v>544</v>
      </c>
      <c r="J147" s="45">
        <v>2026.8</v>
      </c>
      <c r="K147" s="48">
        <v>2026.1</v>
      </c>
      <c r="L147" s="45" t="s">
        <v>539</v>
      </c>
      <c r="M147" s="45" t="s">
        <v>550</v>
      </c>
      <c r="N147" s="45">
        <v>35</v>
      </c>
      <c r="O147" s="45">
        <v>35</v>
      </c>
      <c r="P147" s="45">
        <v>0</v>
      </c>
      <c r="Q147" s="45">
        <v>1</v>
      </c>
      <c r="R147" s="45">
        <v>83</v>
      </c>
      <c r="S147" s="45">
        <v>180</v>
      </c>
      <c r="T147" s="45">
        <v>0</v>
      </c>
      <c r="U147" s="45">
        <v>5</v>
      </c>
      <c r="V147" s="45">
        <v>17</v>
      </c>
      <c r="W147" s="45" t="s">
        <v>453</v>
      </c>
      <c r="X147" s="45" t="s">
        <v>454</v>
      </c>
      <c r="Y147" s="44"/>
    </row>
    <row r="148" s="21" customFormat="1" ht="73" customHeight="1" spans="1:25">
      <c r="A148" s="45">
        <f>SUBTOTAL(3,$F$3:F148)-1</f>
        <v>143</v>
      </c>
      <c r="B148" s="45" t="s">
        <v>446</v>
      </c>
      <c r="C148" s="45" t="s">
        <v>110</v>
      </c>
      <c r="D148" s="45" t="s">
        <v>418</v>
      </c>
      <c r="E148" s="44" t="s">
        <v>448</v>
      </c>
      <c r="F148" s="44" t="s">
        <v>551</v>
      </c>
      <c r="G148" s="45" t="s">
        <v>552</v>
      </c>
      <c r="H148" s="44" t="s">
        <v>77</v>
      </c>
      <c r="I148" s="44" t="s">
        <v>553</v>
      </c>
      <c r="J148" s="45">
        <v>2026.3</v>
      </c>
      <c r="K148" s="45">
        <v>2026.12</v>
      </c>
      <c r="L148" s="44" t="s">
        <v>551</v>
      </c>
      <c r="M148" s="45" t="s">
        <v>554</v>
      </c>
      <c r="N148" s="44">
        <v>30</v>
      </c>
      <c r="O148" s="44">
        <v>30</v>
      </c>
      <c r="P148" s="45">
        <v>0</v>
      </c>
      <c r="Q148" s="44">
        <v>1</v>
      </c>
      <c r="R148" s="44">
        <v>20</v>
      </c>
      <c r="S148" s="44">
        <v>110</v>
      </c>
      <c r="T148" s="44">
        <v>0</v>
      </c>
      <c r="U148" s="44">
        <v>5</v>
      </c>
      <c r="V148" s="44">
        <v>15</v>
      </c>
      <c r="W148" s="45" t="s">
        <v>555</v>
      </c>
      <c r="X148" s="45" t="s">
        <v>454</v>
      </c>
      <c r="Y148" s="44"/>
    </row>
    <row r="149" s="21" customFormat="1" ht="73" customHeight="1" spans="1:25">
      <c r="A149" s="45">
        <f>SUBTOTAL(3,$F$3:F149)-1</f>
        <v>144</v>
      </c>
      <c r="B149" s="45" t="s">
        <v>82</v>
      </c>
      <c r="C149" s="45" t="s">
        <v>83</v>
      </c>
      <c r="D149" s="45" t="s">
        <v>84</v>
      </c>
      <c r="E149" s="44" t="s">
        <v>448</v>
      </c>
      <c r="F149" s="44" t="s">
        <v>551</v>
      </c>
      <c r="G149" s="45" t="s">
        <v>556</v>
      </c>
      <c r="H149" s="44" t="s">
        <v>77</v>
      </c>
      <c r="I149" s="44" t="s">
        <v>557</v>
      </c>
      <c r="J149" s="45">
        <v>2026.3</v>
      </c>
      <c r="K149" s="45">
        <v>2026.12</v>
      </c>
      <c r="L149" s="44" t="s">
        <v>551</v>
      </c>
      <c r="M149" s="45" t="s">
        <v>558</v>
      </c>
      <c r="N149" s="44">
        <v>12</v>
      </c>
      <c r="O149" s="44">
        <v>12</v>
      </c>
      <c r="P149" s="45">
        <v>0</v>
      </c>
      <c r="Q149" s="44">
        <v>1</v>
      </c>
      <c r="R149" s="44">
        <v>20</v>
      </c>
      <c r="S149" s="44">
        <v>120</v>
      </c>
      <c r="T149" s="44">
        <v>0</v>
      </c>
      <c r="U149" s="44">
        <v>4</v>
      </c>
      <c r="V149" s="44">
        <v>12</v>
      </c>
      <c r="W149" s="45" t="s">
        <v>555</v>
      </c>
      <c r="X149" s="45" t="s">
        <v>454</v>
      </c>
      <c r="Y149" s="44"/>
    </row>
    <row r="150" s="21" customFormat="1" ht="73" customHeight="1" spans="1:25">
      <c r="A150" s="45">
        <f>SUBTOTAL(3,$F$3:F150)-1</f>
        <v>145</v>
      </c>
      <c r="B150" s="45" t="s">
        <v>82</v>
      </c>
      <c r="C150" s="45" t="s">
        <v>83</v>
      </c>
      <c r="D150" s="45" t="s">
        <v>84</v>
      </c>
      <c r="E150" s="44" t="s">
        <v>448</v>
      </c>
      <c r="F150" s="44" t="s">
        <v>551</v>
      </c>
      <c r="G150" s="45" t="s">
        <v>559</v>
      </c>
      <c r="H150" s="44" t="s">
        <v>77</v>
      </c>
      <c r="I150" s="44" t="s">
        <v>480</v>
      </c>
      <c r="J150" s="45">
        <v>2026.3</v>
      </c>
      <c r="K150" s="45">
        <v>2026.12</v>
      </c>
      <c r="L150" s="44" t="s">
        <v>551</v>
      </c>
      <c r="M150" s="45" t="s">
        <v>560</v>
      </c>
      <c r="N150" s="44">
        <v>45</v>
      </c>
      <c r="O150" s="44">
        <v>45</v>
      </c>
      <c r="P150" s="45">
        <v>0</v>
      </c>
      <c r="Q150" s="44">
        <v>1</v>
      </c>
      <c r="R150" s="44">
        <v>20</v>
      </c>
      <c r="S150" s="44">
        <v>115</v>
      </c>
      <c r="T150" s="44">
        <v>0</v>
      </c>
      <c r="U150" s="44">
        <v>5</v>
      </c>
      <c r="V150" s="44">
        <v>10</v>
      </c>
      <c r="W150" s="45" t="s">
        <v>555</v>
      </c>
      <c r="X150" s="45" t="s">
        <v>454</v>
      </c>
      <c r="Y150" s="44"/>
    </row>
    <row r="151" s="21" customFormat="1" ht="73" customHeight="1" spans="1:25">
      <c r="A151" s="45">
        <f>SUBTOTAL(3,$F$3:F151)-1</f>
        <v>146</v>
      </c>
      <c r="B151" s="44" t="s">
        <v>561</v>
      </c>
      <c r="C151" s="45" t="s">
        <v>104</v>
      </c>
      <c r="D151" s="45" t="s">
        <v>562</v>
      </c>
      <c r="E151" s="44" t="s">
        <v>448</v>
      </c>
      <c r="F151" s="44" t="s">
        <v>551</v>
      </c>
      <c r="G151" s="45" t="s">
        <v>563</v>
      </c>
      <c r="H151" s="44" t="s">
        <v>77</v>
      </c>
      <c r="I151" s="44" t="s">
        <v>564</v>
      </c>
      <c r="J151" s="45">
        <v>2026.3</v>
      </c>
      <c r="K151" s="45">
        <v>2026.12</v>
      </c>
      <c r="L151" s="44" t="s">
        <v>551</v>
      </c>
      <c r="M151" s="45" t="s">
        <v>565</v>
      </c>
      <c r="N151" s="44">
        <v>40</v>
      </c>
      <c r="O151" s="44">
        <v>40</v>
      </c>
      <c r="P151" s="45">
        <v>0</v>
      </c>
      <c r="Q151" s="44">
        <v>1</v>
      </c>
      <c r="R151" s="44">
        <v>20</v>
      </c>
      <c r="S151" s="44">
        <v>115</v>
      </c>
      <c r="T151" s="44">
        <v>0</v>
      </c>
      <c r="U151" s="44">
        <v>3</v>
      </c>
      <c r="V151" s="44">
        <v>8</v>
      </c>
      <c r="W151" s="45" t="s">
        <v>566</v>
      </c>
      <c r="X151" s="45" t="s">
        <v>454</v>
      </c>
      <c r="Y151" s="44"/>
    </row>
    <row r="152" s="21" customFormat="1" ht="73" customHeight="1" spans="1:25">
      <c r="A152" s="45">
        <f>SUBTOTAL(3,$F$3:F152)-1</f>
        <v>147</v>
      </c>
      <c r="B152" s="44" t="s">
        <v>561</v>
      </c>
      <c r="C152" s="45" t="s">
        <v>104</v>
      </c>
      <c r="D152" s="45" t="s">
        <v>105</v>
      </c>
      <c r="E152" s="44" t="s">
        <v>448</v>
      </c>
      <c r="F152" s="44" t="s">
        <v>551</v>
      </c>
      <c r="G152" s="52" t="s">
        <v>567</v>
      </c>
      <c r="H152" s="44" t="s">
        <v>77</v>
      </c>
      <c r="I152" s="44" t="s">
        <v>568</v>
      </c>
      <c r="J152" s="45">
        <v>2026.6</v>
      </c>
      <c r="K152" s="45">
        <v>2026.12</v>
      </c>
      <c r="L152" s="44" t="s">
        <v>551</v>
      </c>
      <c r="M152" s="52" t="s">
        <v>569</v>
      </c>
      <c r="N152" s="44">
        <v>70</v>
      </c>
      <c r="O152" s="44">
        <v>70</v>
      </c>
      <c r="P152" s="45">
        <v>0</v>
      </c>
      <c r="Q152" s="44">
        <v>1</v>
      </c>
      <c r="R152" s="44">
        <v>25</v>
      </c>
      <c r="S152" s="65">
        <v>135</v>
      </c>
      <c r="T152" s="44">
        <v>0</v>
      </c>
      <c r="U152" s="65">
        <v>5</v>
      </c>
      <c r="V152" s="65">
        <v>18</v>
      </c>
      <c r="W152" s="52" t="s">
        <v>570</v>
      </c>
      <c r="X152" s="45" t="s">
        <v>454</v>
      </c>
      <c r="Y152" s="44"/>
    </row>
    <row r="153" s="21" customFormat="1" ht="60" spans="1:25">
      <c r="A153" s="45">
        <f>SUBTOTAL(3,$F$3:F153)-1</f>
        <v>148</v>
      </c>
      <c r="B153" s="45" t="s">
        <v>82</v>
      </c>
      <c r="C153" s="45" t="s">
        <v>83</v>
      </c>
      <c r="D153" s="45" t="s">
        <v>84</v>
      </c>
      <c r="E153" s="45" t="s">
        <v>448</v>
      </c>
      <c r="F153" s="45" t="s">
        <v>571</v>
      </c>
      <c r="G153" s="45" t="s">
        <v>572</v>
      </c>
      <c r="H153" s="45" t="s">
        <v>412</v>
      </c>
      <c r="I153" s="45" t="s">
        <v>573</v>
      </c>
      <c r="J153" s="45">
        <v>2026.3</v>
      </c>
      <c r="K153" s="45">
        <v>2026.11</v>
      </c>
      <c r="L153" s="45" t="s">
        <v>571</v>
      </c>
      <c r="M153" s="45" t="s">
        <v>574</v>
      </c>
      <c r="N153" s="45">
        <v>20</v>
      </c>
      <c r="O153" s="45">
        <v>20</v>
      </c>
      <c r="P153" s="45">
        <v>0</v>
      </c>
      <c r="Q153" s="45">
        <v>1</v>
      </c>
      <c r="R153" s="45">
        <v>110</v>
      </c>
      <c r="S153" s="45">
        <v>320</v>
      </c>
      <c r="T153" s="45">
        <v>0</v>
      </c>
      <c r="U153" s="45">
        <v>8</v>
      </c>
      <c r="V153" s="45">
        <v>26</v>
      </c>
      <c r="W153" s="45" t="s">
        <v>575</v>
      </c>
      <c r="X153" s="45" t="s">
        <v>576</v>
      </c>
      <c r="Y153" s="45"/>
    </row>
    <row r="154" s="21" customFormat="1" ht="60" customHeight="1" spans="1:25">
      <c r="A154" s="45">
        <f>SUBTOTAL(3,$F$3:F154)-1</f>
        <v>149</v>
      </c>
      <c r="B154" s="45" t="s">
        <v>446</v>
      </c>
      <c r="C154" s="45" t="s">
        <v>72</v>
      </c>
      <c r="D154" s="45" t="s">
        <v>255</v>
      </c>
      <c r="E154" s="45" t="s">
        <v>448</v>
      </c>
      <c r="F154" s="45" t="s">
        <v>571</v>
      </c>
      <c r="G154" s="45" t="s">
        <v>577</v>
      </c>
      <c r="H154" s="45" t="s">
        <v>77</v>
      </c>
      <c r="I154" s="45" t="s">
        <v>578</v>
      </c>
      <c r="J154" s="45">
        <v>2026.3</v>
      </c>
      <c r="K154" s="45">
        <v>2026.11</v>
      </c>
      <c r="L154" s="45" t="s">
        <v>571</v>
      </c>
      <c r="M154" s="45" t="s">
        <v>579</v>
      </c>
      <c r="N154" s="45">
        <v>50</v>
      </c>
      <c r="O154" s="45">
        <v>50</v>
      </c>
      <c r="P154" s="45">
        <v>0</v>
      </c>
      <c r="Q154" s="45">
        <v>1</v>
      </c>
      <c r="R154" s="45">
        <v>175</v>
      </c>
      <c r="S154" s="45">
        <v>470</v>
      </c>
      <c r="T154" s="45">
        <v>0</v>
      </c>
      <c r="U154" s="45">
        <v>72</v>
      </c>
      <c r="V154" s="45">
        <v>169</v>
      </c>
      <c r="W154" s="45" t="s">
        <v>575</v>
      </c>
      <c r="X154" s="45" t="s">
        <v>576</v>
      </c>
      <c r="Y154" s="45"/>
    </row>
    <row r="155" s="21" customFormat="1" ht="60" spans="1:25">
      <c r="A155" s="45">
        <f>SUBTOTAL(3,$F$3:F155)-1</f>
        <v>150</v>
      </c>
      <c r="B155" s="45" t="s">
        <v>446</v>
      </c>
      <c r="C155" s="45" t="s">
        <v>72</v>
      </c>
      <c r="D155" s="45" t="s">
        <v>255</v>
      </c>
      <c r="E155" s="45" t="s">
        <v>448</v>
      </c>
      <c r="F155" s="45" t="s">
        <v>571</v>
      </c>
      <c r="G155" s="45" t="s">
        <v>580</v>
      </c>
      <c r="H155" s="45" t="s">
        <v>77</v>
      </c>
      <c r="I155" s="45" t="s">
        <v>581</v>
      </c>
      <c r="J155" s="45">
        <v>2026.3</v>
      </c>
      <c r="K155" s="45">
        <v>2026.11</v>
      </c>
      <c r="L155" s="45" t="s">
        <v>571</v>
      </c>
      <c r="M155" s="45" t="s">
        <v>582</v>
      </c>
      <c r="N155" s="45">
        <v>70</v>
      </c>
      <c r="O155" s="45">
        <v>70</v>
      </c>
      <c r="P155" s="45">
        <v>0</v>
      </c>
      <c r="Q155" s="45">
        <v>1</v>
      </c>
      <c r="R155" s="45">
        <v>175</v>
      </c>
      <c r="S155" s="45">
        <v>452</v>
      </c>
      <c r="T155" s="45">
        <v>0</v>
      </c>
      <c r="U155" s="45">
        <v>70</v>
      </c>
      <c r="V155" s="45">
        <v>146</v>
      </c>
      <c r="W155" s="45" t="s">
        <v>575</v>
      </c>
      <c r="X155" s="45" t="s">
        <v>576</v>
      </c>
      <c r="Y155" s="45"/>
    </row>
    <row r="156" s="21" customFormat="1" ht="60" spans="1:25">
      <c r="A156" s="45">
        <f>SUBTOTAL(3,$F$3:F156)-1</f>
        <v>151</v>
      </c>
      <c r="B156" s="45" t="s">
        <v>446</v>
      </c>
      <c r="C156" s="45" t="s">
        <v>72</v>
      </c>
      <c r="D156" s="45" t="s">
        <v>255</v>
      </c>
      <c r="E156" s="45" t="s">
        <v>448</v>
      </c>
      <c r="F156" s="45" t="s">
        <v>571</v>
      </c>
      <c r="G156" s="45" t="s">
        <v>583</v>
      </c>
      <c r="H156" s="45" t="s">
        <v>77</v>
      </c>
      <c r="I156" s="45" t="s">
        <v>584</v>
      </c>
      <c r="J156" s="45">
        <v>2026.3</v>
      </c>
      <c r="K156" s="45">
        <v>2026.11</v>
      </c>
      <c r="L156" s="45" t="s">
        <v>571</v>
      </c>
      <c r="M156" s="45" t="s">
        <v>585</v>
      </c>
      <c r="N156" s="45">
        <v>20</v>
      </c>
      <c r="O156" s="45">
        <v>20</v>
      </c>
      <c r="P156" s="45">
        <v>0</v>
      </c>
      <c r="Q156" s="45">
        <v>1</v>
      </c>
      <c r="R156" s="45">
        <v>142</v>
      </c>
      <c r="S156" s="45">
        <v>268</v>
      </c>
      <c r="T156" s="45">
        <v>0</v>
      </c>
      <c r="U156" s="45">
        <v>53</v>
      </c>
      <c r="V156" s="45">
        <v>98</v>
      </c>
      <c r="W156" s="45" t="s">
        <v>575</v>
      </c>
      <c r="X156" s="45" t="s">
        <v>576</v>
      </c>
      <c r="Y156" s="45"/>
    </row>
    <row r="157" s="21" customFormat="1" ht="36" spans="1:25">
      <c r="A157" s="45">
        <f>SUBTOTAL(3,$F$3:F157)-1</f>
        <v>152</v>
      </c>
      <c r="B157" s="45" t="s">
        <v>215</v>
      </c>
      <c r="C157" s="45" t="s">
        <v>216</v>
      </c>
      <c r="D157" s="45" t="s">
        <v>216</v>
      </c>
      <c r="E157" s="45" t="s">
        <v>448</v>
      </c>
      <c r="F157" s="44" t="s">
        <v>586</v>
      </c>
      <c r="G157" s="45" t="s">
        <v>587</v>
      </c>
      <c r="H157" s="44" t="s">
        <v>77</v>
      </c>
      <c r="I157" s="44" t="s">
        <v>448</v>
      </c>
      <c r="J157" s="44">
        <v>2026.01</v>
      </c>
      <c r="K157" s="44">
        <v>2026.12</v>
      </c>
      <c r="L157" s="45" t="s">
        <v>448</v>
      </c>
      <c r="M157" s="45" t="s">
        <v>218</v>
      </c>
      <c r="N157" s="45">
        <v>25</v>
      </c>
      <c r="O157" s="45">
        <v>25</v>
      </c>
      <c r="P157" s="45">
        <v>0</v>
      </c>
      <c r="Q157" s="45">
        <v>8</v>
      </c>
      <c r="R157" s="45">
        <v>30</v>
      </c>
      <c r="S157" s="45">
        <v>30</v>
      </c>
      <c r="T157" s="45">
        <v>2</v>
      </c>
      <c r="U157" s="45">
        <v>30</v>
      </c>
      <c r="V157" s="45">
        <v>30</v>
      </c>
      <c r="W157" s="45" t="s">
        <v>588</v>
      </c>
      <c r="X157" s="45" t="s">
        <v>588</v>
      </c>
      <c r="Y157" s="45"/>
    </row>
    <row r="158" s="21" customFormat="1" ht="48" spans="1:25">
      <c r="A158" s="45">
        <f>SUBTOTAL(3,$F$3:F158)-1</f>
        <v>153</v>
      </c>
      <c r="B158" s="45" t="s">
        <v>210</v>
      </c>
      <c r="C158" s="45" t="s">
        <v>210</v>
      </c>
      <c r="D158" s="45" t="s">
        <v>210</v>
      </c>
      <c r="E158" s="45" t="s">
        <v>448</v>
      </c>
      <c r="F158" s="45" t="s">
        <v>586</v>
      </c>
      <c r="G158" s="45" t="s">
        <v>589</v>
      </c>
      <c r="H158" s="45" t="s">
        <v>77</v>
      </c>
      <c r="I158" s="45" t="s">
        <v>586</v>
      </c>
      <c r="J158" s="48">
        <v>2024.01</v>
      </c>
      <c r="K158" s="45">
        <v>2024.12</v>
      </c>
      <c r="L158" s="45" t="s">
        <v>448</v>
      </c>
      <c r="M158" s="45" t="s">
        <v>213</v>
      </c>
      <c r="N158" s="45">
        <v>10</v>
      </c>
      <c r="O158" s="45">
        <v>10</v>
      </c>
      <c r="P158" s="45">
        <v>0</v>
      </c>
      <c r="Q158" s="45">
        <v>8</v>
      </c>
      <c r="R158" s="45">
        <v>12</v>
      </c>
      <c r="S158" s="45">
        <v>43</v>
      </c>
      <c r="T158" s="45">
        <v>2</v>
      </c>
      <c r="U158" s="45">
        <v>9</v>
      </c>
      <c r="V158" s="45">
        <v>32</v>
      </c>
      <c r="W158" s="45" t="s">
        <v>214</v>
      </c>
      <c r="X158" s="45" t="s">
        <v>214</v>
      </c>
      <c r="Y158" s="44"/>
    </row>
    <row r="159" s="23" customFormat="1" ht="206" customHeight="1" spans="1:25">
      <c r="A159" s="45">
        <f>SUBTOTAL(3,$F$3:F159)-1</f>
        <v>154</v>
      </c>
      <c r="B159" s="45" t="s">
        <v>82</v>
      </c>
      <c r="C159" s="45" t="s">
        <v>83</v>
      </c>
      <c r="D159" s="45" t="s">
        <v>590</v>
      </c>
      <c r="E159" s="45" t="s">
        <v>247</v>
      </c>
      <c r="F159" s="44" t="s">
        <v>357</v>
      </c>
      <c r="G159" s="45" t="s">
        <v>591</v>
      </c>
      <c r="H159" s="44" t="s">
        <v>77</v>
      </c>
      <c r="I159" s="44" t="s">
        <v>357</v>
      </c>
      <c r="J159" s="45">
        <v>2025.09</v>
      </c>
      <c r="K159" s="45">
        <v>2025.12</v>
      </c>
      <c r="L159" s="45" t="s">
        <v>592</v>
      </c>
      <c r="M159" s="45" t="s">
        <v>593</v>
      </c>
      <c r="N159" s="45">
        <v>314.39</v>
      </c>
      <c r="O159" s="45">
        <v>30</v>
      </c>
      <c r="P159" s="45">
        <v>284.39</v>
      </c>
      <c r="Q159" s="45">
        <v>11</v>
      </c>
      <c r="R159" s="45">
        <v>856</v>
      </c>
      <c r="S159" s="45">
        <v>1785</v>
      </c>
      <c r="T159" s="45">
        <v>1</v>
      </c>
      <c r="U159" s="45">
        <v>82</v>
      </c>
      <c r="V159" s="45">
        <v>254</v>
      </c>
      <c r="W159" s="45" t="s">
        <v>244</v>
      </c>
      <c r="X159" s="45" t="s">
        <v>81</v>
      </c>
      <c r="Y159" s="54"/>
    </row>
    <row r="160" s="23" customFormat="1" ht="111" customHeight="1" spans="1:25">
      <c r="A160" s="45">
        <f>SUBTOTAL(3,$F$3:F160)-1</f>
        <v>155</v>
      </c>
      <c r="B160" s="45" t="s">
        <v>82</v>
      </c>
      <c r="C160" s="45" t="s">
        <v>83</v>
      </c>
      <c r="D160" s="45" t="s">
        <v>590</v>
      </c>
      <c r="E160" s="45" t="s">
        <v>247</v>
      </c>
      <c r="F160" s="44" t="s">
        <v>394</v>
      </c>
      <c r="G160" s="45" t="s">
        <v>594</v>
      </c>
      <c r="H160" s="44" t="s">
        <v>77</v>
      </c>
      <c r="I160" s="44" t="s">
        <v>394</v>
      </c>
      <c r="J160" s="45">
        <v>2025.09</v>
      </c>
      <c r="K160" s="45">
        <v>2025.12</v>
      </c>
      <c r="L160" s="45" t="s">
        <v>592</v>
      </c>
      <c r="M160" s="45" t="s">
        <v>595</v>
      </c>
      <c r="N160" s="45">
        <v>200</v>
      </c>
      <c r="O160" s="45">
        <v>30</v>
      </c>
      <c r="P160" s="45">
        <v>170</v>
      </c>
      <c r="Q160" s="45">
        <v>11</v>
      </c>
      <c r="R160" s="45">
        <v>758</v>
      </c>
      <c r="S160" s="45">
        <v>1585</v>
      </c>
      <c r="T160" s="45">
        <v>1</v>
      </c>
      <c r="U160" s="45">
        <v>70</v>
      </c>
      <c r="V160" s="45">
        <v>185</v>
      </c>
      <c r="W160" s="45" t="s">
        <v>244</v>
      </c>
      <c r="X160" s="45" t="s">
        <v>81</v>
      </c>
      <c r="Y160" s="54"/>
    </row>
    <row r="161" s="6" customFormat="1" ht="36" spans="1:25">
      <c r="A161" s="45">
        <f>SUBTOTAL(3,$F$3:F161)-1</f>
        <v>156</v>
      </c>
      <c r="B161" s="45" t="s">
        <v>82</v>
      </c>
      <c r="C161" s="45" t="s">
        <v>596</v>
      </c>
      <c r="D161" s="45" t="s">
        <v>597</v>
      </c>
      <c r="E161" s="45" t="s">
        <v>598</v>
      </c>
      <c r="F161" s="45" t="s">
        <v>599</v>
      </c>
      <c r="G161" s="45" t="s">
        <v>600</v>
      </c>
      <c r="H161" s="45" t="s">
        <v>77</v>
      </c>
      <c r="I161" s="45" t="s">
        <v>598</v>
      </c>
      <c r="J161" s="48">
        <v>2025.01</v>
      </c>
      <c r="K161" s="45">
        <v>2025.12</v>
      </c>
      <c r="L161" s="45" t="s">
        <v>592</v>
      </c>
      <c r="M161" s="45" t="s">
        <v>601</v>
      </c>
      <c r="N161" s="45">
        <v>300</v>
      </c>
      <c r="O161" s="45">
        <v>300</v>
      </c>
      <c r="P161" s="45">
        <v>0</v>
      </c>
      <c r="Q161" s="45">
        <v>27</v>
      </c>
      <c r="R161" s="45">
        <v>69</v>
      </c>
      <c r="S161" s="45">
        <v>136</v>
      </c>
      <c r="T161" s="45">
        <v>4</v>
      </c>
      <c r="U161" s="45">
        <v>6</v>
      </c>
      <c r="V161" s="45">
        <v>16</v>
      </c>
      <c r="W161" s="45" t="s">
        <v>602</v>
      </c>
      <c r="X161" s="45" t="s">
        <v>603</v>
      </c>
      <c r="Y161" s="44"/>
    </row>
    <row r="162" s="6" customFormat="1" ht="60" spans="1:25">
      <c r="A162" s="45">
        <f>SUBTOTAL(3,$F$3:F162)-1</f>
        <v>157</v>
      </c>
      <c r="B162" s="45" t="s">
        <v>82</v>
      </c>
      <c r="C162" s="45" t="s">
        <v>240</v>
      </c>
      <c r="D162" s="45" t="s">
        <v>604</v>
      </c>
      <c r="E162" s="45" t="s">
        <v>598</v>
      </c>
      <c r="F162" s="45" t="s">
        <v>599</v>
      </c>
      <c r="G162" s="45" t="s">
        <v>605</v>
      </c>
      <c r="H162" s="45" t="s">
        <v>77</v>
      </c>
      <c r="I162" s="45" t="s">
        <v>598</v>
      </c>
      <c r="J162" s="48">
        <v>2025.01</v>
      </c>
      <c r="K162" s="45">
        <v>2025.12</v>
      </c>
      <c r="L162" s="45" t="s">
        <v>592</v>
      </c>
      <c r="M162" s="45" t="s">
        <v>606</v>
      </c>
      <c r="N162" s="44">
        <v>40</v>
      </c>
      <c r="O162" s="45">
        <v>40</v>
      </c>
      <c r="P162" s="44">
        <v>0</v>
      </c>
      <c r="Q162" s="44">
        <v>2</v>
      </c>
      <c r="R162" s="45">
        <v>12</v>
      </c>
      <c r="S162" s="45">
        <v>37</v>
      </c>
      <c r="T162" s="45">
        <v>0</v>
      </c>
      <c r="U162" s="45">
        <v>3</v>
      </c>
      <c r="V162" s="45">
        <v>7</v>
      </c>
      <c r="W162" s="45" t="s">
        <v>607</v>
      </c>
      <c r="X162" s="45" t="s">
        <v>608</v>
      </c>
      <c r="Y162" s="44"/>
    </row>
    <row r="163" s="6" customFormat="1" ht="72" spans="1:25">
      <c r="A163" s="45">
        <f>SUBTOTAL(3,$F$3:F163)-1</f>
        <v>158</v>
      </c>
      <c r="B163" s="45" t="s">
        <v>82</v>
      </c>
      <c r="C163" s="45" t="s">
        <v>104</v>
      </c>
      <c r="D163" s="45" t="s">
        <v>105</v>
      </c>
      <c r="E163" s="45" t="s">
        <v>598</v>
      </c>
      <c r="F163" s="45" t="s">
        <v>609</v>
      </c>
      <c r="G163" s="45" t="s">
        <v>610</v>
      </c>
      <c r="H163" s="45" t="s">
        <v>77</v>
      </c>
      <c r="I163" s="45" t="s">
        <v>598</v>
      </c>
      <c r="J163" s="48">
        <v>2025.01</v>
      </c>
      <c r="K163" s="45">
        <v>2025.12</v>
      </c>
      <c r="L163" s="45" t="s">
        <v>592</v>
      </c>
      <c r="M163" s="45" t="s">
        <v>611</v>
      </c>
      <c r="N163" s="45">
        <v>70</v>
      </c>
      <c r="O163" s="45">
        <v>70</v>
      </c>
      <c r="P163" s="45">
        <v>0</v>
      </c>
      <c r="Q163" s="45">
        <v>4</v>
      </c>
      <c r="R163" s="45">
        <v>120</v>
      </c>
      <c r="S163" s="45">
        <v>240</v>
      </c>
      <c r="T163" s="45">
        <v>2</v>
      </c>
      <c r="U163" s="45">
        <v>25</v>
      </c>
      <c r="V163" s="45">
        <v>120</v>
      </c>
      <c r="W163" s="45" t="s">
        <v>612</v>
      </c>
      <c r="X163" s="45" t="s">
        <v>612</v>
      </c>
      <c r="Y163" s="44"/>
    </row>
    <row r="164" s="6" customFormat="1" ht="60" spans="1:25">
      <c r="A164" s="45">
        <f>SUBTOTAL(3,$F$3:F164)-1</f>
        <v>159</v>
      </c>
      <c r="B164" s="44" t="s">
        <v>215</v>
      </c>
      <c r="C164" s="45" t="s">
        <v>226</v>
      </c>
      <c r="D164" s="44" t="s">
        <v>613</v>
      </c>
      <c r="E164" s="45" t="s">
        <v>598</v>
      </c>
      <c r="F164" s="45" t="s">
        <v>599</v>
      </c>
      <c r="G164" s="45" t="s">
        <v>614</v>
      </c>
      <c r="H164" s="44" t="s">
        <v>77</v>
      </c>
      <c r="I164" s="44" t="s">
        <v>598</v>
      </c>
      <c r="J164" s="48">
        <v>2025.01</v>
      </c>
      <c r="K164" s="45">
        <v>2025.12</v>
      </c>
      <c r="L164" s="45" t="s">
        <v>592</v>
      </c>
      <c r="M164" s="45" t="s">
        <v>615</v>
      </c>
      <c r="N164" s="44">
        <v>23.4</v>
      </c>
      <c r="O164" s="44">
        <v>23.4</v>
      </c>
      <c r="P164" s="44">
        <v>0</v>
      </c>
      <c r="Q164" s="44">
        <v>27</v>
      </c>
      <c r="R164" s="44">
        <v>61</v>
      </c>
      <c r="S164" s="44">
        <v>110</v>
      </c>
      <c r="T164" s="44">
        <v>4</v>
      </c>
      <c r="U164" s="44">
        <v>61</v>
      </c>
      <c r="V164" s="44">
        <v>110</v>
      </c>
      <c r="W164" s="45" t="s">
        <v>616</v>
      </c>
      <c r="X164" s="45" t="s">
        <v>617</v>
      </c>
      <c r="Y164" s="44"/>
    </row>
    <row r="165" s="6" customFormat="1" ht="60" spans="1:25">
      <c r="A165" s="45">
        <f>SUBTOTAL(3,$F$3:F165)-1</f>
        <v>160</v>
      </c>
      <c r="B165" s="44" t="s">
        <v>215</v>
      </c>
      <c r="C165" s="45" t="s">
        <v>226</v>
      </c>
      <c r="D165" s="44" t="s">
        <v>227</v>
      </c>
      <c r="E165" s="45" t="s">
        <v>598</v>
      </c>
      <c r="F165" s="45" t="s">
        <v>599</v>
      </c>
      <c r="G165" s="45" t="s">
        <v>618</v>
      </c>
      <c r="H165" s="44" t="s">
        <v>77</v>
      </c>
      <c r="I165" s="44" t="s">
        <v>598</v>
      </c>
      <c r="J165" s="48">
        <v>2025.01</v>
      </c>
      <c r="K165" s="45">
        <v>2025.12</v>
      </c>
      <c r="L165" s="45" t="s">
        <v>592</v>
      </c>
      <c r="M165" s="45" t="s">
        <v>229</v>
      </c>
      <c r="N165" s="44">
        <v>40</v>
      </c>
      <c r="O165" s="44">
        <v>40</v>
      </c>
      <c r="P165" s="44">
        <v>0</v>
      </c>
      <c r="Q165" s="44">
        <v>27</v>
      </c>
      <c r="R165" s="44">
        <v>887</v>
      </c>
      <c r="S165" s="44">
        <v>1231</v>
      </c>
      <c r="T165" s="44">
        <v>4</v>
      </c>
      <c r="U165" s="44">
        <v>887</v>
      </c>
      <c r="V165" s="44">
        <v>1231</v>
      </c>
      <c r="W165" s="45" t="s">
        <v>230</v>
      </c>
      <c r="X165" s="45" t="s">
        <v>231</v>
      </c>
      <c r="Y165" s="44"/>
    </row>
    <row r="166" s="6" customFormat="1" ht="84" spans="1:25">
      <c r="A166" s="45">
        <f>SUBTOTAL(3,$F$3:F166)-1</f>
        <v>161</v>
      </c>
      <c r="B166" s="45" t="s">
        <v>232</v>
      </c>
      <c r="C166" s="45" t="s">
        <v>233</v>
      </c>
      <c r="D166" s="45" t="s">
        <v>234</v>
      </c>
      <c r="E166" s="45" t="s">
        <v>598</v>
      </c>
      <c r="F166" s="45" t="s">
        <v>599</v>
      </c>
      <c r="G166" s="45" t="s">
        <v>619</v>
      </c>
      <c r="H166" s="45" t="s">
        <v>77</v>
      </c>
      <c r="I166" s="45" t="s">
        <v>620</v>
      </c>
      <c r="J166" s="48">
        <v>2025.01</v>
      </c>
      <c r="K166" s="45">
        <v>2025.12</v>
      </c>
      <c r="L166" s="45" t="s">
        <v>592</v>
      </c>
      <c r="M166" s="45" t="s">
        <v>236</v>
      </c>
      <c r="N166" s="45">
        <v>16</v>
      </c>
      <c r="O166" s="45">
        <v>16</v>
      </c>
      <c r="P166" s="45">
        <v>0</v>
      </c>
      <c r="Q166" s="45">
        <v>27</v>
      </c>
      <c r="R166" s="45">
        <v>106</v>
      </c>
      <c r="S166" s="45">
        <v>106</v>
      </c>
      <c r="T166" s="45">
        <v>4</v>
      </c>
      <c r="U166" s="45">
        <v>106</v>
      </c>
      <c r="V166" s="44">
        <v>106</v>
      </c>
      <c r="W166" s="45" t="s">
        <v>237</v>
      </c>
      <c r="X166" s="45" t="s">
        <v>238</v>
      </c>
      <c r="Y166" s="45"/>
    </row>
    <row r="167" s="6" customFormat="1" ht="84" spans="1:25">
      <c r="A167" s="45">
        <f>SUBTOTAL(3,$F$3:F167)-1</f>
        <v>162</v>
      </c>
      <c r="B167" s="45" t="s">
        <v>232</v>
      </c>
      <c r="C167" s="45" t="s">
        <v>233</v>
      </c>
      <c r="D167" s="45" t="s">
        <v>234</v>
      </c>
      <c r="E167" s="45" t="s">
        <v>598</v>
      </c>
      <c r="F167" s="45" t="s">
        <v>599</v>
      </c>
      <c r="G167" s="45" t="s">
        <v>621</v>
      </c>
      <c r="H167" s="45" t="s">
        <v>77</v>
      </c>
      <c r="I167" s="45" t="s">
        <v>620</v>
      </c>
      <c r="J167" s="48">
        <v>2025.01</v>
      </c>
      <c r="K167" s="45">
        <v>2025.12</v>
      </c>
      <c r="L167" s="45" t="s">
        <v>592</v>
      </c>
      <c r="M167" s="45" t="s">
        <v>236</v>
      </c>
      <c r="N167" s="45">
        <v>16</v>
      </c>
      <c r="O167" s="45">
        <v>16</v>
      </c>
      <c r="P167" s="45">
        <v>0</v>
      </c>
      <c r="Q167" s="45">
        <v>27</v>
      </c>
      <c r="R167" s="45">
        <v>115</v>
      </c>
      <c r="S167" s="45">
        <v>115</v>
      </c>
      <c r="T167" s="45">
        <v>4</v>
      </c>
      <c r="U167" s="45">
        <v>115</v>
      </c>
      <c r="V167" s="44">
        <v>115</v>
      </c>
      <c r="W167" s="45" t="s">
        <v>237</v>
      </c>
      <c r="X167" s="45" t="s">
        <v>238</v>
      </c>
      <c r="Y167" s="45"/>
    </row>
    <row r="168" s="6" customFormat="1" ht="72" spans="1:25">
      <c r="A168" s="45">
        <f>SUBTOTAL(3,$F$3:F168)-1</f>
        <v>163</v>
      </c>
      <c r="B168" s="45" t="s">
        <v>82</v>
      </c>
      <c r="C168" s="45" t="s">
        <v>596</v>
      </c>
      <c r="D168" s="45" t="s">
        <v>622</v>
      </c>
      <c r="E168" s="45" t="s">
        <v>598</v>
      </c>
      <c r="F168" s="45" t="s">
        <v>599</v>
      </c>
      <c r="G168" s="45" t="s">
        <v>623</v>
      </c>
      <c r="H168" s="45" t="s">
        <v>77</v>
      </c>
      <c r="I168" s="45" t="s">
        <v>620</v>
      </c>
      <c r="J168" s="48">
        <v>2025.01</v>
      </c>
      <c r="K168" s="45">
        <v>2025.12</v>
      </c>
      <c r="L168" s="45" t="s">
        <v>592</v>
      </c>
      <c r="M168" s="45" t="s">
        <v>624</v>
      </c>
      <c r="N168" s="45">
        <v>27</v>
      </c>
      <c r="O168" s="45">
        <v>27</v>
      </c>
      <c r="P168" s="45">
        <v>0</v>
      </c>
      <c r="Q168" s="45">
        <v>27</v>
      </c>
      <c r="R168" s="45">
        <v>124</v>
      </c>
      <c r="S168" s="45">
        <v>124</v>
      </c>
      <c r="T168" s="45">
        <v>4</v>
      </c>
      <c r="U168" s="45">
        <v>124</v>
      </c>
      <c r="V168" s="45">
        <v>124</v>
      </c>
      <c r="W168" s="45" t="s">
        <v>625</v>
      </c>
      <c r="X168" s="45" t="s">
        <v>626</v>
      </c>
      <c r="Y168" s="44"/>
    </row>
    <row r="169" s="6" customFormat="1" ht="72" spans="1:25">
      <c r="A169" s="45">
        <f>SUBTOTAL(3,$F$3:F169)-1</f>
        <v>164</v>
      </c>
      <c r="B169" s="45" t="s">
        <v>215</v>
      </c>
      <c r="C169" s="45" t="s">
        <v>627</v>
      </c>
      <c r="D169" s="45" t="s">
        <v>628</v>
      </c>
      <c r="E169" s="45" t="s">
        <v>598</v>
      </c>
      <c r="F169" s="45" t="s">
        <v>599</v>
      </c>
      <c r="G169" s="45" t="s">
        <v>629</v>
      </c>
      <c r="H169" s="45" t="s">
        <v>77</v>
      </c>
      <c r="I169" s="45" t="s">
        <v>620</v>
      </c>
      <c r="J169" s="48">
        <v>2025.01</v>
      </c>
      <c r="K169" s="45">
        <v>2025.12</v>
      </c>
      <c r="L169" s="45" t="s">
        <v>592</v>
      </c>
      <c r="M169" s="45" t="s">
        <v>630</v>
      </c>
      <c r="N169" s="45">
        <v>10</v>
      </c>
      <c r="O169" s="45">
        <v>10</v>
      </c>
      <c r="P169" s="45">
        <v>0</v>
      </c>
      <c r="Q169" s="45">
        <v>9</v>
      </c>
      <c r="R169" s="45">
        <v>7</v>
      </c>
      <c r="S169" s="45">
        <v>20</v>
      </c>
      <c r="T169" s="45">
        <v>4</v>
      </c>
      <c r="U169" s="45">
        <v>5</v>
      </c>
      <c r="V169" s="45">
        <v>10</v>
      </c>
      <c r="W169" s="45" t="s">
        <v>631</v>
      </c>
      <c r="X169" s="45" t="s">
        <v>632</v>
      </c>
      <c r="Y169" s="44"/>
    </row>
    <row r="170" s="6" customFormat="1" ht="60" spans="1:25">
      <c r="A170" s="45">
        <f>SUBTOTAL(3,$F$3:F170)-1</f>
        <v>165</v>
      </c>
      <c r="B170" s="45" t="s">
        <v>82</v>
      </c>
      <c r="C170" s="45" t="s">
        <v>104</v>
      </c>
      <c r="D170" s="45" t="s">
        <v>105</v>
      </c>
      <c r="E170" s="45" t="s">
        <v>598</v>
      </c>
      <c r="F170" s="45" t="s">
        <v>599</v>
      </c>
      <c r="G170" s="45" t="s">
        <v>633</v>
      </c>
      <c r="H170" s="45" t="s">
        <v>77</v>
      </c>
      <c r="I170" s="45" t="s">
        <v>620</v>
      </c>
      <c r="J170" s="48">
        <v>2025.01</v>
      </c>
      <c r="K170" s="45">
        <v>2025.12</v>
      </c>
      <c r="L170" s="45" t="s">
        <v>592</v>
      </c>
      <c r="M170" s="45" t="s">
        <v>634</v>
      </c>
      <c r="N170" s="45">
        <v>70</v>
      </c>
      <c r="O170" s="45">
        <v>70</v>
      </c>
      <c r="P170" s="45">
        <v>0</v>
      </c>
      <c r="Q170" s="45">
        <v>27</v>
      </c>
      <c r="R170" s="45">
        <v>158</v>
      </c>
      <c r="S170" s="45">
        <v>352</v>
      </c>
      <c r="T170" s="45">
        <v>4</v>
      </c>
      <c r="U170" s="45">
        <v>82</v>
      </c>
      <c r="V170" s="45">
        <v>215</v>
      </c>
      <c r="W170" s="45" t="s">
        <v>635</v>
      </c>
      <c r="X170" s="45" t="s">
        <v>636</v>
      </c>
      <c r="Y170" s="44"/>
    </row>
    <row r="171" s="6" customFormat="1" ht="36" spans="1:25">
      <c r="A171" s="45">
        <f>SUBTOTAL(3,$F$3:F171)-1</f>
        <v>166</v>
      </c>
      <c r="B171" s="45" t="s">
        <v>82</v>
      </c>
      <c r="C171" s="45" t="s">
        <v>240</v>
      </c>
      <c r="D171" s="45" t="s">
        <v>637</v>
      </c>
      <c r="E171" s="45" t="s">
        <v>598</v>
      </c>
      <c r="F171" s="45" t="s">
        <v>599</v>
      </c>
      <c r="G171" s="45" t="s">
        <v>638</v>
      </c>
      <c r="H171" s="45" t="s">
        <v>77</v>
      </c>
      <c r="I171" s="45" t="s">
        <v>620</v>
      </c>
      <c r="J171" s="48">
        <v>2025.01</v>
      </c>
      <c r="K171" s="45">
        <v>2025.12</v>
      </c>
      <c r="L171" s="45" t="s">
        <v>592</v>
      </c>
      <c r="M171" s="45" t="s">
        <v>639</v>
      </c>
      <c r="N171" s="44">
        <v>400</v>
      </c>
      <c r="O171" s="45">
        <v>400</v>
      </c>
      <c r="P171" s="44">
        <v>0</v>
      </c>
      <c r="Q171" s="44">
        <v>4</v>
      </c>
      <c r="R171" s="45">
        <v>15</v>
      </c>
      <c r="S171" s="45">
        <v>29</v>
      </c>
      <c r="T171" s="45">
        <v>0</v>
      </c>
      <c r="U171" s="45">
        <v>3</v>
      </c>
      <c r="V171" s="45">
        <v>8</v>
      </c>
      <c r="W171" s="45" t="s">
        <v>640</v>
      </c>
      <c r="X171" s="45" t="s">
        <v>641</v>
      </c>
      <c r="Y171" s="45"/>
    </row>
    <row r="172" s="6" customFormat="1" ht="48" spans="1:25">
      <c r="A172" s="45">
        <f>SUBTOTAL(3,$F$3:F172)-1</f>
        <v>167</v>
      </c>
      <c r="B172" s="45" t="s">
        <v>82</v>
      </c>
      <c r="C172" s="45" t="s">
        <v>83</v>
      </c>
      <c r="D172" s="45" t="s">
        <v>84</v>
      </c>
      <c r="E172" s="45" t="s">
        <v>598</v>
      </c>
      <c r="F172" s="45" t="s">
        <v>599</v>
      </c>
      <c r="G172" s="45" t="s">
        <v>642</v>
      </c>
      <c r="H172" s="45" t="s">
        <v>77</v>
      </c>
      <c r="I172" s="45" t="s">
        <v>620</v>
      </c>
      <c r="J172" s="48">
        <v>2025.01</v>
      </c>
      <c r="K172" s="45">
        <v>2025.12</v>
      </c>
      <c r="L172" s="45" t="s">
        <v>592</v>
      </c>
      <c r="M172" s="45" t="s">
        <v>643</v>
      </c>
      <c r="N172" s="45">
        <f>O172+P172</f>
        <v>957.5</v>
      </c>
      <c r="O172" s="45">
        <v>161</v>
      </c>
      <c r="P172" s="45">
        <v>796.5</v>
      </c>
      <c r="Q172" s="45">
        <v>2</v>
      </c>
      <c r="R172" s="45">
        <v>1425</v>
      </c>
      <c r="S172" s="45">
        <v>4650</v>
      </c>
      <c r="T172" s="45">
        <v>2</v>
      </c>
      <c r="U172" s="45">
        <v>36</v>
      </c>
      <c r="V172" s="45">
        <v>81</v>
      </c>
      <c r="W172" s="45" t="s">
        <v>644</v>
      </c>
      <c r="X172" s="45" t="s">
        <v>645</v>
      </c>
      <c r="Y172" s="45"/>
    </row>
    <row r="173" s="6" customFormat="1" ht="84" spans="1:25">
      <c r="A173" s="45">
        <f>SUBTOTAL(3,$F$3:F173)-1</f>
        <v>168</v>
      </c>
      <c r="B173" s="45" t="s">
        <v>82</v>
      </c>
      <c r="C173" s="45" t="s">
        <v>104</v>
      </c>
      <c r="D173" s="45" t="s">
        <v>105</v>
      </c>
      <c r="E173" s="45" t="s">
        <v>74</v>
      </c>
      <c r="F173" s="45" t="s">
        <v>133</v>
      </c>
      <c r="G173" s="45" t="s">
        <v>646</v>
      </c>
      <c r="H173" s="45" t="s">
        <v>77</v>
      </c>
      <c r="I173" s="45" t="s">
        <v>620</v>
      </c>
      <c r="J173" s="48">
        <v>2025.01</v>
      </c>
      <c r="K173" s="45">
        <v>2025.12</v>
      </c>
      <c r="L173" s="45" t="s">
        <v>592</v>
      </c>
      <c r="M173" s="45" t="s">
        <v>647</v>
      </c>
      <c r="N173" s="45">
        <v>50</v>
      </c>
      <c r="O173" s="45">
        <v>50</v>
      </c>
      <c r="P173" s="45">
        <v>0</v>
      </c>
      <c r="Q173" s="45">
        <v>27</v>
      </c>
      <c r="R173" s="45">
        <v>158</v>
      </c>
      <c r="S173" s="45">
        <v>352</v>
      </c>
      <c r="T173" s="45">
        <v>4</v>
      </c>
      <c r="U173" s="45">
        <v>82</v>
      </c>
      <c r="V173" s="45">
        <v>215</v>
      </c>
      <c r="W173" s="45" t="s">
        <v>648</v>
      </c>
      <c r="X173" s="45" t="s">
        <v>649</v>
      </c>
      <c r="Y173" s="45"/>
    </row>
    <row r="174" s="10" customFormat="1" ht="48" spans="1:25">
      <c r="A174" s="45">
        <f>SUBTOTAL(3,$F$3:F174)-1</f>
        <v>169</v>
      </c>
      <c r="B174" s="45" t="s">
        <v>82</v>
      </c>
      <c r="C174" s="45" t="s">
        <v>104</v>
      </c>
      <c r="D174" s="45" t="s">
        <v>105</v>
      </c>
      <c r="E174" s="45" t="s">
        <v>598</v>
      </c>
      <c r="F174" s="45" t="s">
        <v>599</v>
      </c>
      <c r="G174" s="52" t="s">
        <v>650</v>
      </c>
      <c r="H174" s="45" t="s">
        <v>77</v>
      </c>
      <c r="I174" s="65" t="s">
        <v>620</v>
      </c>
      <c r="J174" s="45" t="s">
        <v>651</v>
      </c>
      <c r="K174" s="45" t="s">
        <v>652</v>
      </c>
      <c r="L174" s="52" t="s">
        <v>592</v>
      </c>
      <c r="M174" s="45" t="s">
        <v>653</v>
      </c>
      <c r="N174" s="44">
        <v>69</v>
      </c>
      <c r="O174" s="44">
        <v>69</v>
      </c>
      <c r="P174" s="44">
        <v>0</v>
      </c>
      <c r="Q174" s="45">
        <v>11</v>
      </c>
      <c r="R174" s="45">
        <v>3568</v>
      </c>
      <c r="S174" s="45">
        <v>8592</v>
      </c>
      <c r="T174" s="45">
        <v>5</v>
      </c>
      <c r="U174" s="45">
        <v>638</v>
      </c>
      <c r="V174" s="45">
        <v>1872</v>
      </c>
      <c r="W174" s="45" t="s">
        <v>654</v>
      </c>
      <c r="X174" s="45" t="s">
        <v>267</v>
      </c>
      <c r="Y174" s="54"/>
    </row>
    <row r="175" s="6" customFormat="1" ht="36" spans="1:25">
      <c r="A175" s="45">
        <f>SUBTOTAL(3,$F$3:F175)-1</f>
        <v>170</v>
      </c>
      <c r="B175" s="45" t="s">
        <v>82</v>
      </c>
      <c r="C175" s="45" t="s">
        <v>104</v>
      </c>
      <c r="D175" s="45" t="s">
        <v>105</v>
      </c>
      <c r="E175" s="45" t="s">
        <v>598</v>
      </c>
      <c r="F175" s="45" t="s">
        <v>599</v>
      </c>
      <c r="G175" s="45" t="s">
        <v>655</v>
      </c>
      <c r="H175" s="45" t="s">
        <v>77</v>
      </c>
      <c r="I175" s="45" t="s">
        <v>620</v>
      </c>
      <c r="J175" s="48">
        <v>2025.01</v>
      </c>
      <c r="K175" s="45">
        <v>2025.12</v>
      </c>
      <c r="L175" s="45" t="s">
        <v>592</v>
      </c>
      <c r="M175" s="45" t="s">
        <v>656</v>
      </c>
      <c r="N175" s="45">
        <v>70</v>
      </c>
      <c r="O175" s="45">
        <v>70</v>
      </c>
      <c r="P175" s="45">
        <v>0</v>
      </c>
      <c r="Q175" s="45">
        <v>27</v>
      </c>
      <c r="R175" s="45">
        <v>158</v>
      </c>
      <c r="S175" s="45">
        <v>352</v>
      </c>
      <c r="T175" s="45">
        <v>4</v>
      </c>
      <c r="U175" s="45">
        <v>82</v>
      </c>
      <c r="V175" s="45">
        <v>215</v>
      </c>
      <c r="W175" s="45" t="s">
        <v>657</v>
      </c>
      <c r="X175" s="45" t="s">
        <v>657</v>
      </c>
      <c r="Y175" s="45"/>
    </row>
    <row r="176" s="6" customFormat="1" ht="36" spans="1:25">
      <c r="A176" s="45">
        <f>SUBTOTAL(3,$F$3:F176)-1</f>
        <v>171</v>
      </c>
      <c r="B176" s="45" t="s">
        <v>82</v>
      </c>
      <c r="C176" s="45" t="s">
        <v>104</v>
      </c>
      <c r="D176" s="45" t="s">
        <v>105</v>
      </c>
      <c r="E176" s="45" t="s">
        <v>598</v>
      </c>
      <c r="F176" s="45" t="s">
        <v>599</v>
      </c>
      <c r="G176" s="45" t="s">
        <v>658</v>
      </c>
      <c r="H176" s="45" t="s">
        <v>77</v>
      </c>
      <c r="I176" s="45" t="s">
        <v>620</v>
      </c>
      <c r="J176" s="48">
        <v>2025.01</v>
      </c>
      <c r="K176" s="45">
        <v>2025.12</v>
      </c>
      <c r="L176" s="45" t="s">
        <v>592</v>
      </c>
      <c r="M176" s="45" t="s">
        <v>659</v>
      </c>
      <c r="N176" s="45">
        <v>200</v>
      </c>
      <c r="O176" s="45">
        <v>200</v>
      </c>
      <c r="P176" s="45">
        <v>0</v>
      </c>
      <c r="Q176" s="45">
        <v>27</v>
      </c>
      <c r="R176" s="45">
        <v>152</v>
      </c>
      <c r="S176" s="45">
        <v>456</v>
      </c>
      <c r="T176" s="45">
        <v>15</v>
      </c>
      <c r="U176" s="45">
        <v>85</v>
      </c>
      <c r="V176" s="45">
        <v>178</v>
      </c>
      <c r="W176" s="45" t="s">
        <v>660</v>
      </c>
      <c r="X176" s="45" t="s">
        <v>660</v>
      </c>
      <c r="Y176" s="45"/>
    </row>
    <row r="177" s="6" customFormat="1" ht="48" spans="1:25">
      <c r="A177" s="45">
        <f>SUBTOTAL(3,$F$3:F177)-1</f>
        <v>172</v>
      </c>
      <c r="B177" s="45" t="s">
        <v>210</v>
      </c>
      <c r="C177" s="45" t="s">
        <v>210</v>
      </c>
      <c r="D177" s="45" t="s">
        <v>210</v>
      </c>
      <c r="E177" s="45" t="s">
        <v>598</v>
      </c>
      <c r="F177" s="45" t="s">
        <v>599</v>
      </c>
      <c r="G177" s="45" t="s">
        <v>661</v>
      </c>
      <c r="H177" s="45" t="s">
        <v>77</v>
      </c>
      <c r="I177" s="45" t="s">
        <v>620</v>
      </c>
      <c r="J177" s="48">
        <v>2025.01</v>
      </c>
      <c r="K177" s="45">
        <v>2025.12</v>
      </c>
      <c r="L177" s="45" t="s">
        <v>592</v>
      </c>
      <c r="M177" s="45" t="s">
        <v>213</v>
      </c>
      <c r="N177" s="45">
        <v>20.37</v>
      </c>
      <c r="O177" s="45">
        <v>20.37</v>
      </c>
      <c r="P177" s="45">
        <v>0</v>
      </c>
      <c r="Q177" s="45">
        <v>8</v>
      </c>
      <c r="R177" s="45">
        <v>32</v>
      </c>
      <c r="S177" s="45">
        <v>146</v>
      </c>
      <c r="T177" s="45">
        <v>0</v>
      </c>
      <c r="U177" s="45">
        <v>4</v>
      </c>
      <c r="V177" s="45">
        <v>15</v>
      </c>
      <c r="W177" s="45" t="s">
        <v>662</v>
      </c>
      <c r="X177" s="45" t="s">
        <v>662</v>
      </c>
      <c r="Y177" s="45"/>
    </row>
    <row r="178" s="24" customFormat="1" ht="111" customHeight="1" spans="1:25">
      <c r="A178" s="45">
        <f>SUBTOTAL(3,$F$3:F178)-1</f>
        <v>173</v>
      </c>
      <c r="B178" s="45" t="s">
        <v>82</v>
      </c>
      <c r="C178" s="45" t="s">
        <v>83</v>
      </c>
      <c r="D178" s="45" t="s">
        <v>84</v>
      </c>
      <c r="E178" s="45" t="s">
        <v>598</v>
      </c>
      <c r="F178" s="45" t="s">
        <v>663</v>
      </c>
      <c r="G178" s="45" t="s">
        <v>664</v>
      </c>
      <c r="H178" s="45" t="s">
        <v>77</v>
      </c>
      <c r="I178" s="45" t="s">
        <v>598</v>
      </c>
      <c r="J178" s="48">
        <v>2025.03</v>
      </c>
      <c r="K178" s="45">
        <v>2025.12</v>
      </c>
      <c r="L178" s="45" t="s">
        <v>665</v>
      </c>
      <c r="M178" s="45" t="s">
        <v>666</v>
      </c>
      <c r="N178" s="45">
        <v>54</v>
      </c>
      <c r="O178" s="45">
        <v>54</v>
      </c>
      <c r="P178" s="45">
        <v>0</v>
      </c>
      <c r="Q178" s="45">
        <v>13</v>
      </c>
      <c r="R178" s="45">
        <v>13</v>
      </c>
      <c r="S178" s="45">
        <v>36</v>
      </c>
      <c r="T178" s="45">
        <v>0</v>
      </c>
      <c r="U178" s="45">
        <v>1</v>
      </c>
      <c r="V178" s="45">
        <v>3</v>
      </c>
      <c r="W178" s="45" t="s">
        <v>667</v>
      </c>
      <c r="X178" s="45" t="s">
        <v>81</v>
      </c>
      <c r="Y178" s="66"/>
    </row>
    <row r="179" s="6" customFormat="1" ht="56" customHeight="1" spans="1:25">
      <c r="A179" s="45">
        <f>SUBTOTAL(3,$F$3:F179)-1</f>
        <v>174</v>
      </c>
      <c r="B179" s="45" t="s">
        <v>82</v>
      </c>
      <c r="C179" s="45" t="s">
        <v>83</v>
      </c>
      <c r="D179" s="45" t="s">
        <v>84</v>
      </c>
      <c r="E179" s="45" t="s">
        <v>598</v>
      </c>
      <c r="F179" s="45" t="s">
        <v>599</v>
      </c>
      <c r="G179" s="45" t="s">
        <v>668</v>
      </c>
      <c r="H179" s="45" t="s">
        <v>77</v>
      </c>
      <c r="I179" s="45" t="s">
        <v>598</v>
      </c>
      <c r="J179" s="48">
        <v>2025.01</v>
      </c>
      <c r="K179" s="45">
        <v>2025.12</v>
      </c>
      <c r="L179" s="45" t="s">
        <v>665</v>
      </c>
      <c r="M179" s="45" t="s">
        <v>669</v>
      </c>
      <c r="N179" s="45">
        <v>20</v>
      </c>
      <c r="O179" s="45">
        <v>20</v>
      </c>
      <c r="P179" s="45">
        <v>0</v>
      </c>
      <c r="Q179" s="45">
        <v>2</v>
      </c>
      <c r="R179" s="45">
        <v>10</v>
      </c>
      <c r="S179" s="45">
        <v>28</v>
      </c>
      <c r="T179" s="45">
        <v>0</v>
      </c>
      <c r="U179" s="45">
        <v>1</v>
      </c>
      <c r="V179" s="45">
        <v>3</v>
      </c>
      <c r="W179" s="45" t="s">
        <v>670</v>
      </c>
      <c r="X179" s="45" t="s">
        <v>670</v>
      </c>
      <c r="Y179" s="51"/>
    </row>
    <row r="180" s="6" customFormat="1" ht="56" customHeight="1" spans="1:25">
      <c r="A180" s="45">
        <f>SUBTOTAL(3,$F$3:F180)-1</f>
        <v>175</v>
      </c>
      <c r="B180" s="45" t="s">
        <v>82</v>
      </c>
      <c r="C180" s="45" t="s">
        <v>83</v>
      </c>
      <c r="D180" s="45" t="s">
        <v>84</v>
      </c>
      <c r="E180" s="45" t="s">
        <v>598</v>
      </c>
      <c r="F180" s="45" t="s">
        <v>599</v>
      </c>
      <c r="G180" s="45" t="s">
        <v>671</v>
      </c>
      <c r="H180" s="45" t="s">
        <v>77</v>
      </c>
      <c r="I180" s="45" t="s">
        <v>598</v>
      </c>
      <c r="J180" s="48">
        <v>2025.01</v>
      </c>
      <c r="K180" s="45">
        <v>2025.12</v>
      </c>
      <c r="L180" s="45" t="s">
        <v>665</v>
      </c>
      <c r="M180" s="45" t="s">
        <v>672</v>
      </c>
      <c r="N180" s="45">
        <v>8</v>
      </c>
      <c r="O180" s="45">
        <v>8</v>
      </c>
      <c r="P180" s="45">
        <v>0</v>
      </c>
      <c r="Q180" s="45">
        <v>4</v>
      </c>
      <c r="R180" s="45">
        <v>15</v>
      </c>
      <c r="S180" s="45">
        <v>40</v>
      </c>
      <c r="T180" s="45">
        <v>0</v>
      </c>
      <c r="U180" s="45">
        <v>2</v>
      </c>
      <c r="V180" s="45">
        <v>5</v>
      </c>
      <c r="W180" s="45" t="s">
        <v>670</v>
      </c>
      <c r="X180" s="45" t="s">
        <v>670</v>
      </c>
      <c r="Y180" s="51"/>
    </row>
    <row r="181" s="6" customFormat="1" ht="56" customHeight="1" spans="1:25">
      <c r="A181" s="45">
        <f>SUBTOTAL(3,$F$3:F181)-1</f>
        <v>176</v>
      </c>
      <c r="B181" s="45" t="s">
        <v>82</v>
      </c>
      <c r="C181" s="45" t="s">
        <v>240</v>
      </c>
      <c r="D181" s="45" t="s">
        <v>673</v>
      </c>
      <c r="E181" s="45" t="s">
        <v>598</v>
      </c>
      <c r="F181" s="45" t="s">
        <v>599</v>
      </c>
      <c r="G181" s="45" t="s">
        <v>674</v>
      </c>
      <c r="H181" s="45" t="s">
        <v>77</v>
      </c>
      <c r="I181" s="45" t="s">
        <v>620</v>
      </c>
      <c r="J181" s="48">
        <v>2025.01</v>
      </c>
      <c r="K181" s="45">
        <v>2025.12</v>
      </c>
      <c r="L181" s="45" t="s">
        <v>675</v>
      </c>
      <c r="M181" s="45" t="s">
        <v>676</v>
      </c>
      <c r="N181" s="45">
        <v>20</v>
      </c>
      <c r="O181" s="45">
        <v>20</v>
      </c>
      <c r="P181" s="45">
        <v>0</v>
      </c>
      <c r="Q181" s="45">
        <v>2</v>
      </c>
      <c r="R181" s="45">
        <v>20</v>
      </c>
      <c r="S181" s="45">
        <v>53</v>
      </c>
      <c r="T181" s="45">
        <v>1</v>
      </c>
      <c r="U181" s="45">
        <v>20</v>
      </c>
      <c r="V181" s="45">
        <v>53</v>
      </c>
      <c r="W181" s="45" t="s">
        <v>677</v>
      </c>
      <c r="X181" s="45" t="s">
        <v>677</v>
      </c>
      <c r="Y181" s="51"/>
    </row>
    <row r="182" s="25" customFormat="1" ht="170" customHeight="1" spans="1:25">
      <c r="A182" s="45">
        <f>SUBTOTAL(3,$F$3:F182)-1</f>
        <v>177</v>
      </c>
      <c r="B182" s="47" t="s">
        <v>71</v>
      </c>
      <c r="C182" s="47" t="s">
        <v>72</v>
      </c>
      <c r="D182" s="47" t="s">
        <v>255</v>
      </c>
      <c r="E182" s="47" t="s">
        <v>74</v>
      </c>
      <c r="F182" s="47" t="s">
        <v>182</v>
      </c>
      <c r="G182" s="47" t="s">
        <v>678</v>
      </c>
      <c r="H182" s="47" t="s">
        <v>77</v>
      </c>
      <c r="I182" s="47" t="s">
        <v>182</v>
      </c>
      <c r="J182" s="47">
        <v>2026.11</v>
      </c>
      <c r="K182" s="47">
        <v>2026.12</v>
      </c>
      <c r="L182" s="47" t="s">
        <v>592</v>
      </c>
      <c r="M182" s="47" t="s">
        <v>679</v>
      </c>
      <c r="N182" s="47">
        <v>511</v>
      </c>
      <c r="O182" s="47">
        <v>511</v>
      </c>
      <c r="P182" s="47">
        <v>0</v>
      </c>
      <c r="Q182" s="47">
        <v>3</v>
      </c>
      <c r="R182" s="47">
        <v>426</v>
      </c>
      <c r="S182" s="47">
        <v>1000</v>
      </c>
      <c r="T182" s="47">
        <v>0</v>
      </c>
      <c r="U182" s="47">
        <v>52</v>
      </c>
      <c r="V182" s="47">
        <v>52</v>
      </c>
      <c r="W182" s="47" t="s">
        <v>680</v>
      </c>
      <c r="X182" s="47" t="s">
        <v>681</v>
      </c>
      <c r="Y182" s="47"/>
    </row>
    <row r="183" spans="1:25">
      <c r="N183">
        <f>SUM(N6:N182)</f>
        <v>8034.494</v>
      </c>
      <c r="O183">
        <f t="shared" ref="O183:V183" si="0">SUM(O6:O182)</f>
        <v>6695.604</v>
      </c>
      <c r="P183">
        <f t="shared" si="0"/>
        <v>1338.89</v>
      </c>
      <c r="Q183">
        <f t="shared" si="0"/>
        <v>587</v>
      </c>
      <c r="R183">
        <f t="shared" si="0"/>
        <v>23741</v>
      </c>
      <c r="S183">
        <f t="shared" si="0"/>
        <v>70073</v>
      </c>
      <c r="T183">
        <f t="shared" si="0"/>
        <v>98</v>
      </c>
      <c r="U183">
        <f t="shared" si="0"/>
        <v>5286</v>
      </c>
      <c r="V183">
        <f t="shared" si="0"/>
        <v>11795</v>
      </c>
    </row>
  </sheetData>
  <autoFilter xmlns:etc="http://www.wps.cn/officeDocument/2017/etCustomData" ref="A5:Y183" etc:filterBottomFollowUsedRange="0">
    <extLst/>
  </autoFilter>
  <mergeCells count="28">
    <mergeCell ref="A1:Y1"/>
    <mergeCell ref="A2:Y2"/>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7">
    <cfRule type="duplicateValues" dxfId="0" priority="52"/>
  </conditionalFormatting>
  <conditionalFormatting sqref="G9">
    <cfRule type="duplicateValues" dxfId="0" priority="51"/>
  </conditionalFormatting>
  <conditionalFormatting sqref="G10">
    <cfRule type="duplicateValues" dxfId="0" priority="50"/>
  </conditionalFormatting>
  <conditionalFormatting sqref="G11">
    <cfRule type="duplicateValues" dxfId="0" priority="49"/>
  </conditionalFormatting>
  <conditionalFormatting sqref="G16">
    <cfRule type="duplicateValues" dxfId="0" priority="47"/>
  </conditionalFormatting>
  <conditionalFormatting sqref="G17">
    <cfRule type="duplicateValues" dxfId="0" priority="44"/>
  </conditionalFormatting>
  <conditionalFormatting sqref="G19">
    <cfRule type="duplicateValues" dxfId="0" priority="48"/>
  </conditionalFormatting>
  <conditionalFormatting sqref="G39">
    <cfRule type="duplicateValues" dxfId="0" priority="46"/>
  </conditionalFormatting>
  <conditionalFormatting sqref="G53">
    <cfRule type="duplicateValues" dxfId="0" priority="26"/>
  </conditionalFormatting>
  <conditionalFormatting sqref="G57">
    <cfRule type="duplicateValues" dxfId="0" priority="18"/>
  </conditionalFormatting>
  <conditionalFormatting sqref="G61">
    <cfRule type="duplicateValues" dxfId="0" priority="17"/>
  </conditionalFormatting>
  <conditionalFormatting sqref="G65">
    <cfRule type="duplicateValues" dxfId="0" priority="25"/>
  </conditionalFormatting>
  <conditionalFormatting sqref="G74">
    <cfRule type="duplicateValues" dxfId="0" priority="23"/>
  </conditionalFormatting>
  <conditionalFormatting sqref="G76">
    <cfRule type="duplicateValues" dxfId="0" priority="24"/>
  </conditionalFormatting>
  <conditionalFormatting sqref="G77">
    <cfRule type="duplicateValues" dxfId="0" priority="22"/>
  </conditionalFormatting>
  <conditionalFormatting sqref="G87">
    <cfRule type="duplicateValues" dxfId="0" priority="21"/>
  </conditionalFormatting>
  <conditionalFormatting sqref="G92">
    <cfRule type="duplicateValues" dxfId="0" priority="20"/>
  </conditionalFormatting>
  <conditionalFormatting sqref="G97">
    <cfRule type="duplicateValues" dxfId="0" priority="19"/>
  </conditionalFormatting>
  <conditionalFormatting sqref="G133">
    <cfRule type="duplicateValues" dxfId="0" priority="5"/>
  </conditionalFormatting>
  <conditionalFormatting sqref="G134">
    <cfRule type="duplicateValues" dxfId="0" priority="4"/>
  </conditionalFormatting>
  <conditionalFormatting sqref="G135">
    <cfRule type="duplicateValues" dxfId="0" priority="3"/>
  </conditionalFormatting>
  <conditionalFormatting sqref="G136">
    <cfRule type="duplicateValues" dxfId="0" priority="2"/>
  </conditionalFormatting>
  <conditionalFormatting sqref="G137">
    <cfRule type="duplicateValues" dxfId="0" priority="1"/>
  </conditionalFormatting>
  <conditionalFormatting sqref="G138">
    <cfRule type="duplicateValues" dxfId="0" priority="14"/>
  </conditionalFormatting>
  <conditionalFormatting sqref="G139">
    <cfRule type="duplicateValues" dxfId="0" priority="15"/>
  </conditionalFormatting>
  <conditionalFormatting sqref="G140">
    <cfRule type="duplicateValues" dxfId="0" priority="13"/>
  </conditionalFormatting>
  <conditionalFormatting sqref="G153">
    <cfRule type="duplicateValues" dxfId="0" priority="12"/>
  </conditionalFormatting>
  <conditionalFormatting sqref="G154">
    <cfRule type="duplicateValues" dxfId="0" priority="10"/>
  </conditionalFormatting>
  <conditionalFormatting sqref="G155">
    <cfRule type="duplicateValues" dxfId="0" priority="8"/>
  </conditionalFormatting>
  <conditionalFormatting sqref="G156">
    <cfRule type="duplicateValues" dxfId="0" priority="7"/>
  </conditionalFormatting>
  <conditionalFormatting sqref="G158">
    <cfRule type="duplicateValues" dxfId="0" priority="6"/>
  </conditionalFormatting>
  <conditionalFormatting sqref="G172">
    <cfRule type="duplicateValues" dxfId="0" priority="32"/>
  </conditionalFormatting>
  <conditionalFormatting sqref="G178">
    <cfRule type="duplicateValues" dxfId="0" priority="27"/>
  </conditionalFormatting>
  <conditionalFormatting sqref="G181">
    <cfRule type="duplicateValues" dxfId="0" priority="30"/>
  </conditionalFormatting>
  <conditionalFormatting sqref="G2:G5">
    <cfRule type="duplicateValues" dxfId="0" priority="314"/>
  </conditionalFormatting>
  <conditionalFormatting sqref="G45:G46">
    <cfRule type="duplicateValues" dxfId="0" priority="45"/>
  </conditionalFormatting>
  <conditionalFormatting sqref="G141:G142">
    <cfRule type="duplicateValues" dxfId="0" priority="16"/>
  </conditionalFormatting>
  <conditionalFormatting sqref="G159:G160">
    <cfRule type="duplicateValues" dxfId="0" priority="33"/>
  </conditionalFormatting>
  <conditionalFormatting sqref="G176:G177">
    <cfRule type="duplicateValues" dxfId="0" priority="31"/>
  </conditionalFormatting>
  <conditionalFormatting sqref="G179:G180">
    <cfRule type="duplicateValues" dxfId="0" priority="28"/>
  </conditionalFormatting>
  <conditionalFormatting sqref="G1 G182:G1048576">
    <cfRule type="duplicateValues" dxfId="0" priority="315"/>
  </conditionalFormatting>
  <printOptions horizontalCentered="1"/>
  <pageMargins left="0" right="0.196527777777778" top="0.944444444444444" bottom="0.314583333333333" header="0" footer="0"/>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2025项目分类汇总表（最终确定版） (3)</vt:lpstr>
      <vt:lpstr>2025项目（最终确定版）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辞</cp:lastModifiedBy>
  <dcterms:created xsi:type="dcterms:W3CDTF">2024-09-05T01:32:00Z</dcterms:created>
  <dcterms:modified xsi:type="dcterms:W3CDTF">2025-12-05T08:18:21Z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C6A3FA4F33854F28BB01B0D664F57DB3_13</vt:lpwstr>
  </property>
  <property fmtid="{D5CDD505-2E9C-101B-9397-08002B2CF9AE}" pid="3" name="KSOProductBuildVer">
    <vt:lpwstr>2052-12.1.0.23542</vt:lpwstr>
  </property>
  <property fmtid="{D5CDD505-2E9C-101B-9397-08002B2CF9AE}" pid="4" name="KSOReadingLayout">
    <vt:bool>true</vt:bool>
  </property>
</Properties>
</file>